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éa Tassé\Downloads\"/>
    </mc:Choice>
  </mc:AlternateContent>
  <xr:revisionPtr revIDLastSave="0" documentId="13_ncr:1_{7CD00CC0-033A-4C5B-B989-E31AC17C8398}" xr6:coauthVersionLast="47" xr6:coauthVersionMax="47" xr10:uidLastSave="{00000000-0000-0000-0000-000000000000}"/>
  <bookViews>
    <workbookView xWindow="-120" yWindow="-120" windowWidth="20730" windowHeight="11160" tabRatio="956" activeTab="9" xr2:uid="{00000000-000D-0000-FFFF-FFFF00000000}"/>
  </bookViews>
  <sheets>
    <sheet name="St-Basile" sheetId="18" r:id="rId1"/>
    <sheet name="St-Bruno" sheetId="19" r:id="rId2"/>
    <sheet name="Tournoi 2025" sheetId="1" r:id="rId3"/>
    <sheet name="Équipes invitées" sheetId="35" r:id="rId4"/>
    <sheet name="Moustique" sheetId="24" r:id="rId5"/>
    <sheet name="Novice B" sheetId="9" r:id="rId6"/>
    <sheet name="Atome A" sheetId="44" r:id="rId7"/>
    <sheet name="Junior B" sheetId="43" r:id="rId8"/>
    <sheet name="Inter A" sheetId="40" r:id="rId9"/>
    <sheet name="Inter B" sheetId="11" r:id="rId10"/>
  </sheets>
  <definedNames>
    <definedName name="_xlnm._FilterDatabase" localSheetId="0" hidden="1">'St-Basile'!$B$5:$I$30</definedName>
    <definedName name="_xlnm._FilterDatabase" localSheetId="1" hidden="1">'St-Bruno'!$A$5:$J$47</definedName>
    <definedName name="_xlnm._FilterDatabase" localSheetId="2" hidden="1">'Tournoi 2025'!$B$5:$I$34</definedName>
    <definedName name="_xlnm.Print_Titles" localSheetId="0">'St-Basile'!$5:$5</definedName>
    <definedName name="_xlnm.Print_Titles" localSheetId="1">'St-Bruno'!$5:$5</definedName>
    <definedName name="_xlnm.Print_Titles" localSheetId="2">'Tournoi 2025'!$5:$5</definedName>
    <definedName name="_xlnm.Print_Area" localSheetId="6">'Atome A'!$A$2:$K$27</definedName>
    <definedName name="_xlnm.Print_Area" localSheetId="3">'Équipes invitées'!$A$1:$K$24</definedName>
    <definedName name="_xlnm.Print_Area" localSheetId="8">'Inter A'!$A$1:$K$23</definedName>
    <definedName name="_xlnm.Print_Area" localSheetId="9">'Inter B'!$A$1:$M$46</definedName>
    <definedName name="_xlnm.Print_Area" localSheetId="7">'Junior B'!$A$1:$K$27</definedName>
    <definedName name="_xlnm.Print_Area" localSheetId="4">Moustique!$A$1:$J$27</definedName>
    <definedName name="_xlnm.Print_Area" localSheetId="5">'Novice B'!$A$2:$K$24</definedName>
    <definedName name="_xlnm.Print_Area" localSheetId="0">'St-Basile'!$A$1:$I$30</definedName>
    <definedName name="_xlnm.Print_Area" localSheetId="1">'St-Bruno'!$A$1:$I$47</definedName>
    <definedName name="_xlnm.Print_Area" localSheetId="2">'Tournoi 2025'!$B$1:$I$83</definedName>
  </definedNames>
  <calcPr calcId="191029"/>
</workbook>
</file>

<file path=xl/calcChain.xml><?xml version="1.0" encoding="utf-8"?>
<calcChain xmlns="http://schemas.openxmlformats.org/spreadsheetml/2006/main">
  <c r="G45" i="11" l="1"/>
  <c r="G44" i="11"/>
  <c r="G46" i="11"/>
  <c r="G48" i="11"/>
  <c r="G47" i="11"/>
  <c r="G49" i="11"/>
  <c r="G38" i="11"/>
  <c r="G37" i="11"/>
  <c r="G40" i="11"/>
  <c r="G36" i="11"/>
  <c r="G39" i="11"/>
  <c r="G35" i="11"/>
  <c r="H23" i="40"/>
  <c r="H22" i="40"/>
  <c r="H21" i="40"/>
  <c r="G24" i="44"/>
  <c r="G25" i="44"/>
  <c r="G27" i="44"/>
  <c r="G23" i="44"/>
  <c r="G26" i="44"/>
  <c r="G22" i="9"/>
  <c r="G23" i="9"/>
  <c r="G21" i="9"/>
  <c r="G24" i="9"/>
  <c r="G24" i="43"/>
  <c r="G25" i="43"/>
  <c r="G27" i="43"/>
  <c r="G26" i="43"/>
  <c r="G23" i="43"/>
  <c r="G62" i="1"/>
  <c r="B7" i="1"/>
  <c r="C7" i="1"/>
  <c r="D7" i="1"/>
  <c r="E7" i="1"/>
  <c r="F7" i="1"/>
  <c r="G7" i="1"/>
  <c r="I7" i="1"/>
  <c r="B8" i="1"/>
  <c r="C8" i="1"/>
  <c r="D8" i="1"/>
  <c r="E8" i="1"/>
  <c r="F8" i="1"/>
  <c r="G8" i="1"/>
  <c r="I8" i="1"/>
  <c r="B9" i="1"/>
  <c r="C9" i="1"/>
  <c r="D9" i="1"/>
  <c r="E9" i="1"/>
  <c r="F9" i="1"/>
  <c r="G9" i="1"/>
  <c r="I9" i="1"/>
  <c r="B10" i="1"/>
  <c r="C10" i="1"/>
  <c r="D10" i="1"/>
  <c r="E10" i="1"/>
  <c r="F10" i="1"/>
  <c r="G10" i="1"/>
  <c r="I10" i="1"/>
  <c r="B11" i="1"/>
  <c r="C11" i="1"/>
  <c r="D11" i="1"/>
  <c r="E11" i="1"/>
  <c r="F11" i="1"/>
  <c r="G11" i="1"/>
  <c r="I11" i="1"/>
  <c r="B12" i="1"/>
  <c r="C12" i="1"/>
  <c r="D12" i="1"/>
  <c r="E12" i="1"/>
  <c r="F12" i="1"/>
  <c r="G12" i="1"/>
  <c r="I12" i="1"/>
  <c r="B13" i="1"/>
  <c r="C13" i="1"/>
  <c r="D13" i="1"/>
  <c r="E13" i="1"/>
  <c r="F13" i="1"/>
  <c r="G13" i="1"/>
  <c r="I13" i="1"/>
  <c r="B14" i="1"/>
  <c r="C14" i="1"/>
  <c r="D14" i="1"/>
  <c r="E14" i="1"/>
  <c r="F14" i="1"/>
  <c r="G14" i="1"/>
  <c r="I14" i="1"/>
  <c r="B15" i="1"/>
  <c r="C15" i="1"/>
  <c r="D15" i="1"/>
  <c r="E15" i="1"/>
  <c r="F15" i="1"/>
  <c r="G15" i="1"/>
  <c r="I15" i="1"/>
  <c r="B16" i="1"/>
  <c r="C16" i="1"/>
  <c r="D16" i="1"/>
  <c r="E16" i="1"/>
  <c r="F16" i="1"/>
  <c r="G16" i="1"/>
  <c r="I16" i="1"/>
  <c r="B17" i="1"/>
  <c r="C17" i="1"/>
  <c r="D17" i="1"/>
  <c r="E17" i="1"/>
  <c r="F17" i="1"/>
  <c r="G17" i="1"/>
  <c r="I17" i="1"/>
  <c r="B18" i="1"/>
  <c r="C18" i="1"/>
  <c r="D18" i="1"/>
  <c r="E18" i="1"/>
  <c r="F18" i="1"/>
  <c r="G18" i="1"/>
  <c r="I18" i="1"/>
  <c r="B19" i="1"/>
  <c r="C19" i="1"/>
  <c r="D19" i="1"/>
  <c r="E19" i="1"/>
  <c r="F19" i="1"/>
  <c r="G19" i="1"/>
  <c r="I19" i="1"/>
  <c r="B20" i="1"/>
  <c r="C20" i="1"/>
  <c r="D20" i="1"/>
  <c r="E20" i="1"/>
  <c r="F20" i="1"/>
  <c r="G20" i="1"/>
  <c r="I20" i="1"/>
  <c r="B21" i="1"/>
  <c r="C21" i="1"/>
  <c r="D21" i="1"/>
  <c r="E21" i="1"/>
  <c r="F21" i="1"/>
  <c r="G21" i="1"/>
  <c r="I21" i="1"/>
  <c r="B22" i="1"/>
  <c r="C22" i="1"/>
  <c r="D22" i="1"/>
  <c r="E22" i="1"/>
  <c r="F22" i="1"/>
  <c r="G22" i="1"/>
  <c r="I22" i="1"/>
  <c r="B23" i="1"/>
  <c r="C23" i="1"/>
  <c r="D23" i="1"/>
  <c r="E23" i="1"/>
  <c r="F23" i="1"/>
  <c r="G23" i="1"/>
  <c r="I23" i="1"/>
  <c r="B24" i="1"/>
  <c r="C24" i="1"/>
  <c r="D24" i="1"/>
  <c r="E24" i="1"/>
  <c r="F24" i="1"/>
  <c r="G24" i="1"/>
  <c r="I24" i="1"/>
  <c r="B25" i="1"/>
  <c r="C25" i="1"/>
  <c r="D25" i="1"/>
  <c r="E25" i="1"/>
  <c r="F25" i="1"/>
  <c r="G25" i="1"/>
  <c r="I25" i="1"/>
  <c r="B26" i="1"/>
  <c r="C26" i="1"/>
  <c r="D26" i="1"/>
  <c r="E26" i="1"/>
  <c r="F26" i="1"/>
  <c r="G26" i="1"/>
  <c r="I26" i="1"/>
  <c r="B27" i="1"/>
  <c r="C27" i="1"/>
  <c r="D27" i="1"/>
  <c r="E27" i="1"/>
  <c r="F27" i="1"/>
  <c r="G27" i="1"/>
  <c r="I27" i="1"/>
  <c r="B28" i="1"/>
  <c r="C28" i="1"/>
  <c r="D28" i="1"/>
  <c r="E28" i="1"/>
  <c r="F28" i="1"/>
  <c r="G28" i="1"/>
  <c r="I28" i="1"/>
  <c r="B29" i="1"/>
  <c r="C29" i="1"/>
  <c r="D29" i="1"/>
  <c r="E29" i="1"/>
  <c r="F29" i="1"/>
  <c r="G29" i="1"/>
  <c r="I29" i="1"/>
  <c r="B30" i="1"/>
  <c r="C30" i="1"/>
  <c r="D30" i="1"/>
  <c r="E30" i="1"/>
  <c r="F30" i="1"/>
  <c r="G30" i="1"/>
  <c r="I30" i="1"/>
  <c r="B31" i="1"/>
  <c r="C31" i="1"/>
  <c r="D31" i="1"/>
  <c r="E31" i="1"/>
  <c r="F31" i="1"/>
  <c r="G31" i="1"/>
  <c r="I31" i="1"/>
  <c r="B32" i="1"/>
  <c r="C32" i="1"/>
  <c r="D32" i="1"/>
  <c r="E32" i="1"/>
  <c r="F32" i="1"/>
  <c r="G32" i="1"/>
  <c r="I32" i="1"/>
  <c r="B33" i="1"/>
  <c r="C33" i="1"/>
  <c r="D33" i="1"/>
  <c r="E33" i="1"/>
  <c r="F33" i="1"/>
  <c r="G33" i="1"/>
  <c r="I33" i="1"/>
  <c r="B34" i="1"/>
  <c r="C34" i="1"/>
  <c r="D34" i="1"/>
  <c r="E34" i="1"/>
  <c r="F34" i="1"/>
  <c r="G34" i="1"/>
  <c r="I34" i="1"/>
  <c r="B35" i="1"/>
  <c r="C35" i="1"/>
  <c r="D35" i="1"/>
  <c r="E35" i="1"/>
  <c r="F35" i="1"/>
  <c r="G35" i="1"/>
  <c r="I35" i="1"/>
  <c r="B42" i="1"/>
  <c r="C42" i="1"/>
  <c r="D42" i="1"/>
  <c r="E42" i="1"/>
  <c r="F42" i="1"/>
  <c r="G42" i="1"/>
  <c r="I42" i="1"/>
  <c r="B43" i="1"/>
  <c r="C43" i="1"/>
  <c r="D43" i="1"/>
  <c r="E43" i="1"/>
  <c r="F43" i="1"/>
  <c r="G43" i="1"/>
  <c r="I43" i="1"/>
  <c r="B44" i="1"/>
  <c r="C44" i="1"/>
  <c r="D44" i="1"/>
  <c r="E44" i="1"/>
  <c r="F44" i="1"/>
  <c r="G44" i="1"/>
  <c r="I44" i="1"/>
  <c r="B45" i="1"/>
  <c r="C45" i="1"/>
  <c r="D45" i="1"/>
  <c r="E45" i="1"/>
  <c r="F45" i="1"/>
  <c r="G45" i="1"/>
  <c r="I45" i="1"/>
  <c r="B46" i="1"/>
  <c r="C46" i="1"/>
  <c r="D46" i="1"/>
  <c r="E46" i="1"/>
  <c r="F46" i="1"/>
  <c r="G46" i="1"/>
  <c r="I46" i="1"/>
  <c r="B47" i="1"/>
  <c r="C47" i="1"/>
  <c r="D47" i="1"/>
  <c r="E47" i="1"/>
  <c r="F47" i="1"/>
  <c r="G47" i="1"/>
  <c r="I47" i="1"/>
  <c r="B48" i="1"/>
  <c r="C48" i="1"/>
  <c r="D48" i="1"/>
  <c r="E48" i="1"/>
  <c r="F48" i="1"/>
  <c r="G48" i="1"/>
  <c r="I48" i="1"/>
  <c r="B49" i="1"/>
  <c r="C49" i="1"/>
  <c r="D49" i="1"/>
  <c r="E49" i="1"/>
  <c r="F49" i="1"/>
  <c r="G49" i="1"/>
  <c r="I49" i="1"/>
  <c r="B50" i="1"/>
  <c r="C50" i="1"/>
  <c r="D50" i="1"/>
  <c r="E50" i="1"/>
  <c r="F50" i="1"/>
  <c r="G50" i="1"/>
  <c r="I50" i="1"/>
  <c r="B51" i="1"/>
  <c r="C51" i="1"/>
  <c r="D51" i="1"/>
  <c r="E51" i="1"/>
  <c r="F51" i="1"/>
  <c r="G51" i="1"/>
  <c r="I51" i="1"/>
  <c r="B52" i="1"/>
  <c r="C52" i="1"/>
  <c r="D52" i="1"/>
  <c r="E52" i="1"/>
  <c r="F52" i="1"/>
  <c r="G52" i="1"/>
  <c r="I52" i="1"/>
  <c r="B53" i="1"/>
  <c r="C53" i="1"/>
  <c r="D53" i="1"/>
  <c r="E53" i="1"/>
  <c r="F53" i="1"/>
  <c r="G53" i="1"/>
  <c r="I53" i="1"/>
  <c r="B54" i="1"/>
  <c r="C54" i="1"/>
  <c r="D54" i="1"/>
  <c r="E54" i="1"/>
  <c r="F54" i="1"/>
  <c r="G54" i="1"/>
  <c r="I54" i="1"/>
  <c r="B55" i="1"/>
  <c r="C55" i="1"/>
  <c r="D55" i="1"/>
  <c r="E55" i="1"/>
  <c r="F55" i="1"/>
  <c r="G55" i="1"/>
  <c r="I55" i="1"/>
  <c r="B56" i="1"/>
  <c r="C56" i="1"/>
  <c r="D56" i="1"/>
  <c r="E56" i="1"/>
  <c r="F56" i="1"/>
  <c r="G56" i="1"/>
  <c r="I56" i="1"/>
  <c r="B57" i="1"/>
  <c r="C57" i="1"/>
  <c r="D57" i="1"/>
  <c r="E57" i="1"/>
  <c r="F57" i="1"/>
  <c r="G57" i="1"/>
  <c r="I57" i="1"/>
  <c r="B58" i="1"/>
  <c r="C58" i="1"/>
  <c r="D58" i="1"/>
  <c r="E58" i="1"/>
  <c r="F58" i="1"/>
  <c r="G58" i="1"/>
  <c r="I58" i="1"/>
  <c r="B59" i="1"/>
  <c r="C59" i="1"/>
  <c r="D59" i="1"/>
  <c r="E59" i="1"/>
  <c r="F59" i="1"/>
  <c r="G59" i="1"/>
  <c r="I59" i="1"/>
  <c r="B60" i="1"/>
  <c r="C60" i="1"/>
  <c r="D60" i="1"/>
  <c r="E60" i="1"/>
  <c r="F60" i="1"/>
  <c r="G60" i="1"/>
  <c r="I60" i="1"/>
  <c r="B61" i="1"/>
  <c r="C61" i="1"/>
  <c r="D61" i="1"/>
  <c r="E61" i="1"/>
  <c r="F61" i="1"/>
  <c r="G61" i="1"/>
  <c r="I61" i="1"/>
  <c r="B62" i="1"/>
  <c r="C62" i="1"/>
  <c r="D62" i="1"/>
  <c r="E62" i="1"/>
  <c r="F62" i="1"/>
  <c r="I62" i="1"/>
  <c r="B63" i="1"/>
  <c r="C63" i="1"/>
  <c r="D63" i="1"/>
  <c r="E63" i="1"/>
  <c r="F63" i="1"/>
  <c r="G63" i="1"/>
  <c r="I63" i="1"/>
  <c r="B64" i="1"/>
  <c r="C64" i="1"/>
  <c r="D64" i="1"/>
  <c r="E64" i="1"/>
  <c r="F64" i="1"/>
  <c r="G64" i="1"/>
  <c r="I64" i="1"/>
  <c r="B65" i="1"/>
  <c r="C65" i="1"/>
  <c r="D65" i="1"/>
  <c r="E65" i="1"/>
  <c r="F65" i="1"/>
  <c r="G65" i="1"/>
  <c r="I65" i="1"/>
  <c r="B66" i="1"/>
  <c r="C66" i="1"/>
  <c r="D66" i="1"/>
  <c r="E66" i="1"/>
  <c r="F66" i="1"/>
  <c r="G66" i="1"/>
  <c r="I66" i="1"/>
  <c r="B67" i="1"/>
  <c r="C67" i="1"/>
  <c r="D67" i="1"/>
  <c r="E67" i="1"/>
  <c r="F67" i="1"/>
  <c r="G67" i="1"/>
  <c r="I67" i="1"/>
  <c r="B68" i="1"/>
  <c r="C68" i="1"/>
  <c r="D68" i="1"/>
  <c r="E68" i="1"/>
  <c r="F68" i="1"/>
  <c r="G68" i="1"/>
  <c r="I68" i="1"/>
  <c r="B69" i="1"/>
  <c r="C69" i="1"/>
  <c r="D69" i="1"/>
  <c r="E69" i="1"/>
  <c r="F69" i="1"/>
  <c r="G69" i="1"/>
  <c r="I69" i="1"/>
  <c r="B70" i="1"/>
  <c r="C70" i="1"/>
  <c r="D70" i="1"/>
  <c r="E70" i="1"/>
  <c r="F70" i="1"/>
  <c r="G70" i="1"/>
  <c r="I70" i="1"/>
  <c r="B71" i="1"/>
  <c r="C71" i="1"/>
  <c r="D71" i="1"/>
  <c r="E71" i="1"/>
  <c r="F71" i="1"/>
  <c r="G71" i="1"/>
  <c r="I71" i="1"/>
  <c r="B72" i="1"/>
  <c r="C72" i="1"/>
  <c r="D72" i="1"/>
  <c r="E72" i="1"/>
  <c r="F72" i="1"/>
  <c r="G72" i="1"/>
  <c r="I72" i="1"/>
  <c r="B73" i="1"/>
  <c r="C73" i="1"/>
  <c r="D73" i="1"/>
  <c r="E73" i="1"/>
  <c r="F73" i="1"/>
  <c r="G73" i="1"/>
  <c r="I73" i="1"/>
  <c r="B74" i="1"/>
  <c r="C74" i="1"/>
  <c r="D74" i="1"/>
  <c r="E74" i="1"/>
  <c r="F74" i="1"/>
  <c r="G74" i="1"/>
  <c r="I74" i="1"/>
  <c r="B75" i="1"/>
  <c r="C75" i="1"/>
  <c r="D75" i="1"/>
  <c r="E75" i="1"/>
  <c r="F75" i="1"/>
  <c r="G75" i="1"/>
  <c r="I75" i="1"/>
  <c r="B76" i="1"/>
  <c r="C76" i="1"/>
  <c r="D76" i="1"/>
  <c r="E76" i="1"/>
  <c r="F76" i="1"/>
  <c r="G76" i="1"/>
  <c r="I76" i="1"/>
  <c r="B77" i="1"/>
  <c r="C77" i="1"/>
  <c r="D77" i="1"/>
  <c r="E77" i="1"/>
  <c r="F77" i="1"/>
  <c r="G77" i="1"/>
  <c r="I77" i="1"/>
  <c r="B78" i="1"/>
  <c r="C78" i="1"/>
  <c r="D78" i="1"/>
  <c r="E78" i="1"/>
  <c r="F78" i="1"/>
  <c r="G78" i="1"/>
  <c r="I78" i="1"/>
  <c r="B79" i="1"/>
  <c r="C79" i="1"/>
  <c r="D79" i="1"/>
  <c r="E79" i="1"/>
  <c r="F79" i="1"/>
  <c r="G79" i="1"/>
  <c r="I79" i="1"/>
  <c r="B80" i="1"/>
  <c r="C80" i="1"/>
  <c r="D80" i="1"/>
  <c r="E80" i="1"/>
  <c r="F80" i="1"/>
  <c r="G80" i="1"/>
  <c r="I80" i="1"/>
  <c r="B81" i="1"/>
  <c r="C81" i="1"/>
  <c r="D81" i="1"/>
  <c r="E81" i="1"/>
  <c r="F81" i="1"/>
  <c r="G81" i="1"/>
  <c r="I81" i="1"/>
  <c r="B82" i="1"/>
  <c r="C82" i="1"/>
  <c r="D82" i="1"/>
  <c r="E82" i="1"/>
  <c r="F82" i="1"/>
  <c r="G82" i="1"/>
  <c r="I82" i="1"/>
  <c r="B83" i="1"/>
  <c r="C83" i="1"/>
  <c r="D83" i="1"/>
  <c r="E83" i="1"/>
  <c r="F83" i="1"/>
  <c r="G83" i="1"/>
  <c r="I83" i="1"/>
  <c r="B84" i="1"/>
  <c r="C84" i="1"/>
  <c r="D84" i="1"/>
  <c r="E84" i="1"/>
  <c r="F84" i="1"/>
  <c r="G84" i="1"/>
  <c r="I84" i="1"/>
  <c r="B85" i="1"/>
  <c r="C85" i="1"/>
  <c r="D85" i="1"/>
  <c r="E85" i="1"/>
  <c r="F85" i="1"/>
  <c r="G85" i="1"/>
  <c r="I85" i="1"/>
  <c r="B86" i="1"/>
  <c r="C86" i="1"/>
  <c r="D86" i="1"/>
  <c r="E86" i="1"/>
  <c r="F86" i="1"/>
  <c r="G86" i="1"/>
  <c r="I86" i="1"/>
  <c r="B87" i="1"/>
  <c r="C87" i="1"/>
  <c r="D87" i="1"/>
  <c r="E87" i="1"/>
  <c r="F87" i="1"/>
  <c r="G87" i="1"/>
  <c r="I87" i="1"/>
  <c r="B88" i="1"/>
  <c r="C88" i="1"/>
  <c r="D88" i="1"/>
  <c r="E88" i="1"/>
  <c r="F88" i="1"/>
  <c r="G88" i="1"/>
  <c r="I88" i="1"/>
  <c r="B41" i="1"/>
  <c r="C41" i="1"/>
  <c r="D41" i="1"/>
  <c r="E41" i="1"/>
  <c r="F41" i="1"/>
  <c r="G41" i="1"/>
  <c r="I41" i="1"/>
  <c r="B6" i="1"/>
  <c r="I13" i="9" s="1"/>
  <c r="C6" i="1"/>
  <c r="D6" i="1"/>
  <c r="E6" i="1"/>
  <c r="F6" i="1"/>
  <c r="G6" i="1"/>
  <c r="I6" i="1"/>
  <c r="E26" i="11" l="1"/>
  <c r="I15" i="11"/>
  <c r="E18" i="11"/>
  <c r="E10" i="35"/>
  <c r="G11" i="35"/>
  <c r="E17" i="44"/>
  <c r="C12" i="40"/>
  <c r="E14" i="24"/>
  <c r="C12" i="44"/>
  <c r="E11" i="24"/>
  <c r="I15" i="43"/>
  <c r="D10" i="40"/>
  <c r="E11" i="35"/>
  <c r="G13" i="24"/>
  <c r="B10" i="9"/>
  <c r="E12" i="9"/>
  <c r="C16" i="44"/>
  <c r="B10" i="43"/>
  <c r="E14" i="43"/>
  <c r="C16" i="40"/>
  <c r="B10" i="11"/>
  <c r="I23" i="11"/>
  <c r="C13" i="11"/>
  <c r="C13" i="43"/>
  <c r="C21" i="11"/>
  <c r="B10" i="24"/>
  <c r="I12" i="24"/>
  <c r="C11" i="9"/>
  <c r="I14" i="44"/>
  <c r="E18" i="43"/>
  <c r="I14" i="40"/>
  <c r="E30" i="11"/>
  <c r="G10" i="24"/>
  <c r="C12" i="24"/>
  <c r="D15" i="9"/>
  <c r="E13" i="44"/>
  <c r="C17" i="43"/>
  <c r="I11" i="43"/>
  <c r="E13" i="40"/>
  <c r="C29" i="11"/>
  <c r="G10" i="35"/>
  <c r="D15" i="24"/>
  <c r="B16" i="24"/>
  <c r="G16" i="24"/>
  <c r="D17" i="24"/>
  <c r="B18" i="24"/>
  <c r="G18" i="24"/>
  <c r="D11" i="11"/>
  <c r="B12" i="11"/>
  <c r="G12" i="11"/>
  <c r="D13" i="11"/>
  <c r="B14" i="11"/>
  <c r="G14" i="11"/>
  <c r="D15" i="11"/>
  <c r="B16" i="11"/>
  <c r="G16" i="11"/>
  <c r="D17" i="11"/>
  <c r="B18" i="11"/>
  <c r="G18" i="11"/>
  <c r="D19" i="11"/>
  <c r="B20" i="11"/>
  <c r="G20" i="11"/>
  <c r="D21" i="11"/>
  <c r="B22" i="11"/>
  <c r="G22" i="11"/>
  <c r="D23" i="11"/>
  <c r="B24" i="11"/>
  <c r="G24" i="11"/>
  <c r="D25" i="11"/>
  <c r="B26" i="11"/>
  <c r="G26" i="11"/>
  <c r="D27" i="11"/>
  <c r="B28" i="11"/>
  <c r="E15" i="24"/>
  <c r="C16" i="24"/>
  <c r="I16" i="24"/>
  <c r="E17" i="24"/>
  <c r="C18" i="24"/>
  <c r="I18" i="24"/>
  <c r="E11" i="11"/>
  <c r="C12" i="11"/>
  <c r="I12" i="11"/>
  <c r="E13" i="11"/>
  <c r="C14" i="11"/>
  <c r="I14" i="11"/>
  <c r="E15" i="11"/>
  <c r="C16" i="11"/>
  <c r="I16" i="11"/>
  <c r="E17" i="11"/>
  <c r="C18" i="11"/>
  <c r="I18" i="11"/>
  <c r="E19" i="11"/>
  <c r="C20" i="11"/>
  <c r="I20" i="11"/>
  <c r="E21" i="11"/>
  <c r="C22" i="11"/>
  <c r="I22" i="11"/>
  <c r="E23" i="11"/>
  <c r="C24" i="11"/>
  <c r="I24" i="11"/>
  <c r="E25" i="11"/>
  <c r="C26" i="11"/>
  <c r="I26" i="11"/>
  <c r="E27" i="11"/>
  <c r="C28" i="11"/>
  <c r="E29" i="11"/>
  <c r="C30" i="11"/>
  <c r="D10" i="11"/>
  <c r="C11" i="40"/>
  <c r="I11" i="40"/>
  <c r="E12" i="40"/>
  <c r="C13" i="40"/>
  <c r="I13" i="40"/>
  <c r="E14" i="40"/>
  <c r="C15" i="40"/>
  <c r="I15" i="40"/>
  <c r="E16" i="40"/>
  <c r="G10" i="40"/>
  <c r="B10" i="40"/>
  <c r="E11" i="43"/>
  <c r="C12" i="43"/>
  <c r="I12" i="43"/>
  <c r="E13" i="43"/>
  <c r="C14" i="43"/>
  <c r="I14" i="43"/>
  <c r="E15" i="43"/>
  <c r="C16" i="43"/>
  <c r="I16" i="43"/>
  <c r="E17" i="43"/>
  <c r="C18" i="43"/>
  <c r="D10" i="43"/>
  <c r="C11" i="44"/>
  <c r="I11" i="44"/>
  <c r="E12" i="44"/>
  <c r="C13" i="44"/>
  <c r="I13" i="44"/>
  <c r="E14" i="44"/>
  <c r="C15" i="44"/>
  <c r="I15" i="44"/>
  <c r="E16" i="44"/>
  <c r="C17" i="44"/>
  <c r="I17" i="44"/>
  <c r="E18" i="44"/>
  <c r="G10" i="44"/>
  <c r="B10" i="44"/>
  <c r="E11" i="9"/>
  <c r="C12" i="9"/>
  <c r="I12" i="9"/>
  <c r="E13" i="9"/>
  <c r="D14" i="9"/>
  <c r="B15" i="9"/>
  <c r="G15" i="9"/>
  <c r="D16" i="9"/>
  <c r="I10" i="9"/>
  <c r="C10" i="9"/>
  <c r="B15" i="24"/>
  <c r="G15" i="24"/>
  <c r="D16" i="24"/>
  <c r="B17" i="24"/>
  <c r="G17" i="24"/>
  <c r="D18" i="24"/>
  <c r="B11" i="11"/>
  <c r="G11" i="11"/>
  <c r="D12" i="11"/>
  <c r="B13" i="11"/>
  <c r="G13" i="11"/>
  <c r="D14" i="11"/>
  <c r="B15" i="11"/>
  <c r="G15" i="11"/>
  <c r="D16" i="11"/>
  <c r="B17" i="11"/>
  <c r="G17" i="11"/>
  <c r="D18" i="11"/>
  <c r="B19" i="11"/>
  <c r="G19" i="11"/>
  <c r="D20" i="11"/>
  <c r="B21" i="11"/>
  <c r="G21" i="11"/>
  <c r="D22" i="11"/>
  <c r="B23" i="11"/>
  <c r="G23" i="11"/>
  <c r="D24" i="11"/>
  <c r="B25" i="11"/>
  <c r="G25" i="11"/>
  <c r="D26" i="11"/>
  <c r="B27" i="11"/>
  <c r="G27" i="11"/>
  <c r="D28" i="11"/>
  <c r="B29" i="11"/>
  <c r="D30" i="11"/>
  <c r="I10" i="11"/>
  <c r="C10" i="11"/>
  <c r="D11" i="40"/>
  <c r="B12" i="40"/>
  <c r="G12" i="40"/>
  <c r="D13" i="40"/>
  <c r="B14" i="40"/>
  <c r="G14" i="40"/>
  <c r="D15" i="40"/>
  <c r="B16" i="40"/>
  <c r="E10" i="40"/>
  <c r="B11" i="43"/>
  <c r="G11" i="43"/>
  <c r="D12" i="43"/>
  <c r="B13" i="43"/>
  <c r="G13" i="43"/>
  <c r="D14" i="43"/>
  <c r="B15" i="43"/>
  <c r="G15" i="43"/>
  <c r="D16" i="43"/>
  <c r="B17" i="43"/>
  <c r="G17" i="43"/>
  <c r="D18" i="43"/>
  <c r="I10" i="43"/>
  <c r="C10" i="43"/>
  <c r="D11" i="44"/>
  <c r="B12" i="44"/>
  <c r="G12" i="44"/>
  <c r="D13" i="44"/>
  <c r="B14" i="44"/>
  <c r="G14" i="44"/>
  <c r="D15" i="44"/>
  <c r="B16" i="44"/>
  <c r="G16" i="44"/>
  <c r="D17" i="44"/>
  <c r="B18" i="44"/>
  <c r="E10" i="44"/>
  <c r="B11" i="9"/>
  <c r="G11" i="9"/>
  <c r="D12" i="9"/>
  <c r="B13" i="9"/>
  <c r="G13" i="9"/>
  <c r="E14" i="9"/>
  <c r="C15" i="9"/>
  <c r="I15" i="9"/>
  <c r="E16" i="9"/>
  <c r="G10" i="9"/>
  <c r="B14" i="9"/>
  <c r="B10" i="35"/>
  <c r="I10" i="35"/>
  <c r="D11" i="35"/>
  <c r="C10" i="24"/>
  <c r="I10" i="24"/>
  <c r="D14" i="24"/>
  <c r="E13" i="24"/>
  <c r="G12" i="24"/>
  <c r="B12" i="24"/>
  <c r="D11" i="24"/>
  <c r="D10" i="9"/>
  <c r="C16" i="9"/>
  <c r="I14" i="9"/>
  <c r="D13" i="9"/>
  <c r="B12" i="9"/>
  <c r="C10" i="44"/>
  <c r="D18" i="44"/>
  <c r="B17" i="44"/>
  <c r="G15" i="44"/>
  <c r="D14" i="44"/>
  <c r="B13" i="44"/>
  <c r="G11" i="44"/>
  <c r="E10" i="43"/>
  <c r="B18" i="43"/>
  <c r="G16" i="43"/>
  <c r="D15" i="43"/>
  <c r="B14" i="43"/>
  <c r="G12" i="43"/>
  <c r="D11" i="43"/>
  <c r="I10" i="40"/>
  <c r="G15" i="40"/>
  <c r="D14" i="40"/>
  <c r="B13" i="40"/>
  <c r="G11" i="40"/>
  <c r="E10" i="11"/>
  <c r="B30" i="11"/>
  <c r="E28" i="11"/>
  <c r="I25" i="11"/>
  <c r="C23" i="11"/>
  <c r="E20" i="11"/>
  <c r="I17" i="11"/>
  <c r="C15" i="11"/>
  <c r="E12" i="11"/>
  <c r="I17" i="24"/>
  <c r="C15" i="24"/>
  <c r="C11" i="35"/>
  <c r="C14" i="24"/>
  <c r="E12" i="24"/>
  <c r="C11" i="24"/>
  <c r="E10" i="9"/>
  <c r="B16" i="9"/>
  <c r="G14" i="9"/>
  <c r="C13" i="9"/>
  <c r="I11" i="9"/>
  <c r="D10" i="44"/>
  <c r="C18" i="44"/>
  <c r="I16" i="44"/>
  <c r="E15" i="44"/>
  <c r="C14" i="44"/>
  <c r="I12" i="44"/>
  <c r="E11" i="44"/>
  <c r="G10" i="43"/>
  <c r="I17" i="43"/>
  <c r="E16" i="43"/>
  <c r="C15" i="43"/>
  <c r="I13" i="43"/>
  <c r="E12" i="43"/>
  <c r="C11" i="43"/>
  <c r="E15" i="40"/>
  <c r="C14" i="40"/>
  <c r="I12" i="40"/>
  <c r="E11" i="40"/>
  <c r="G10" i="11"/>
  <c r="I27" i="11"/>
  <c r="C25" i="11"/>
  <c r="E22" i="11"/>
  <c r="I19" i="11"/>
  <c r="C17" i="11"/>
  <c r="E14" i="11"/>
  <c r="I11" i="11"/>
  <c r="C17" i="24"/>
  <c r="E18" i="24"/>
  <c r="I15" i="24"/>
  <c r="C10" i="35"/>
  <c r="I11" i="35"/>
  <c r="D10" i="24"/>
  <c r="I14" i="24"/>
  <c r="D13" i="24"/>
  <c r="I11" i="24"/>
  <c r="D10" i="35"/>
  <c r="B11" i="35"/>
  <c r="E10" i="24"/>
  <c r="G14" i="24"/>
  <c r="I13" i="24"/>
  <c r="C13" i="24"/>
  <c r="D12" i="24"/>
  <c r="G11" i="24"/>
  <c r="B11" i="24"/>
  <c r="E15" i="9"/>
  <c r="C14" i="9"/>
  <c r="G12" i="9"/>
  <c r="D11" i="9"/>
  <c r="I10" i="44"/>
  <c r="G17" i="44"/>
  <c r="D16" i="44"/>
  <c r="B15" i="44"/>
  <c r="G13" i="44"/>
  <c r="D12" i="44"/>
  <c r="B11" i="44"/>
  <c r="D17" i="43"/>
  <c r="B16" i="43"/>
  <c r="G14" i="43"/>
  <c r="D13" i="43"/>
  <c r="B12" i="43"/>
  <c r="C10" i="40"/>
  <c r="D16" i="40"/>
  <c r="B15" i="40"/>
  <c r="G13" i="40"/>
  <c r="D12" i="40"/>
  <c r="B11" i="40"/>
  <c r="D29" i="11"/>
  <c r="C27" i="11"/>
  <c r="E24" i="11"/>
  <c r="I21" i="11"/>
  <c r="C19" i="11"/>
  <c r="E16" i="11"/>
  <c r="I13" i="11"/>
  <c r="C11" i="11"/>
  <c r="E16" i="24"/>
  <c r="B14" i="24"/>
  <c r="B13" i="24"/>
</calcChain>
</file>

<file path=xl/sharedStrings.xml><?xml version="1.0" encoding="utf-8"?>
<sst xmlns="http://schemas.openxmlformats.org/spreadsheetml/2006/main" count="768" uniqueCount="176">
  <si>
    <t>Date</t>
  </si>
  <si>
    <t>Heure</t>
  </si>
  <si>
    <t>Catégorie</t>
  </si>
  <si>
    <t>Endroit</t>
  </si>
  <si>
    <t>VS</t>
  </si>
  <si>
    <t>Receveur</t>
  </si>
  <si>
    <t>Visiteur</t>
  </si>
  <si>
    <t>St-Basile</t>
  </si>
  <si>
    <t># Partie</t>
  </si>
  <si>
    <t xml:space="preserve">     St-Basile</t>
  </si>
  <si>
    <t>9h00</t>
  </si>
  <si>
    <t>8h00</t>
  </si>
  <si>
    <t>10h00</t>
  </si>
  <si>
    <t xml:space="preserve">     MOUSTIQUE</t>
  </si>
  <si>
    <t xml:space="preserve">          INTER B</t>
  </si>
  <si>
    <t xml:space="preserve">                          St-Bruno</t>
  </si>
  <si>
    <t>MOU01</t>
  </si>
  <si>
    <t>MOU02</t>
  </si>
  <si>
    <t>MOU03</t>
  </si>
  <si>
    <t>MOU04</t>
  </si>
  <si>
    <t>MOU05</t>
  </si>
  <si>
    <t>MOU06</t>
  </si>
  <si>
    <t>INB01</t>
  </si>
  <si>
    <t>INB02</t>
  </si>
  <si>
    <t>INB03</t>
  </si>
  <si>
    <t>INB04</t>
  </si>
  <si>
    <t>INB05</t>
  </si>
  <si>
    <t>INB06</t>
  </si>
  <si>
    <t>INB07</t>
  </si>
  <si>
    <t>Intrépides</t>
  </si>
  <si>
    <t>Ste-Julie</t>
  </si>
  <si>
    <t>Total</t>
  </si>
  <si>
    <t>Rang</t>
  </si>
  <si>
    <t>Partie</t>
  </si>
  <si>
    <t>19h00</t>
  </si>
  <si>
    <t>JRB01</t>
  </si>
  <si>
    <t>JRB02</t>
  </si>
  <si>
    <t>JRB03</t>
  </si>
  <si>
    <t>JRB04</t>
  </si>
  <si>
    <t>JRB05</t>
  </si>
  <si>
    <t>JRB06</t>
  </si>
  <si>
    <t>JRB07</t>
  </si>
  <si>
    <t xml:space="preserve">     JUNIOR B</t>
  </si>
  <si>
    <t>ATA01</t>
  </si>
  <si>
    <t>16h00</t>
  </si>
  <si>
    <t>9h40</t>
  </si>
  <si>
    <t>10h40</t>
  </si>
  <si>
    <t>petite glace</t>
  </si>
  <si>
    <t>12h30</t>
  </si>
  <si>
    <t>12h15</t>
  </si>
  <si>
    <t>VDR</t>
  </si>
  <si>
    <t>BKRA</t>
  </si>
  <si>
    <t>La Capitale</t>
  </si>
  <si>
    <t>11h15</t>
  </si>
  <si>
    <t>INB10</t>
  </si>
  <si>
    <t>INB08</t>
  </si>
  <si>
    <t>INB09</t>
  </si>
  <si>
    <t>INB11</t>
  </si>
  <si>
    <t>11h00</t>
  </si>
  <si>
    <t>20h00</t>
  </si>
  <si>
    <t>INB12</t>
  </si>
  <si>
    <t>INB13</t>
  </si>
  <si>
    <t>INB14</t>
  </si>
  <si>
    <t>INB15</t>
  </si>
  <si>
    <t>INB16</t>
  </si>
  <si>
    <t>21h00</t>
  </si>
  <si>
    <t>JRB08</t>
  </si>
  <si>
    <t>18h30</t>
  </si>
  <si>
    <t>19h30</t>
  </si>
  <si>
    <t>POOL A</t>
  </si>
  <si>
    <t>POOL B</t>
  </si>
  <si>
    <t>15h00</t>
  </si>
  <si>
    <t>13h15</t>
  </si>
  <si>
    <t>19h15</t>
  </si>
  <si>
    <t>Horaire Tournoi 2025</t>
  </si>
  <si>
    <t>mercredi 22 janvier</t>
  </si>
  <si>
    <t>jeudi 23 janvier</t>
  </si>
  <si>
    <t>vendredi 24 janvier</t>
  </si>
  <si>
    <t>samedi 25 janvier</t>
  </si>
  <si>
    <t>dimanche 26 janvier</t>
  </si>
  <si>
    <t>Moustique</t>
  </si>
  <si>
    <t>Lévis</t>
  </si>
  <si>
    <t>15h40</t>
  </si>
  <si>
    <t>16h40</t>
  </si>
  <si>
    <t>4 Cités</t>
  </si>
  <si>
    <t>St-Hyacinthe</t>
  </si>
  <si>
    <t>ATA02</t>
  </si>
  <si>
    <t>ATA03</t>
  </si>
  <si>
    <t>ATA04</t>
  </si>
  <si>
    <t>ATA05</t>
  </si>
  <si>
    <t>ATA06</t>
  </si>
  <si>
    <t>ATA07</t>
  </si>
  <si>
    <t>ATA08</t>
  </si>
  <si>
    <t>ATA09</t>
  </si>
  <si>
    <t>Arnprior</t>
  </si>
  <si>
    <t>Thetford Mines</t>
  </si>
  <si>
    <t>BEA01</t>
  </si>
  <si>
    <t>JRB09</t>
  </si>
  <si>
    <t>Bellechasse</t>
  </si>
  <si>
    <t>CORA</t>
  </si>
  <si>
    <t>INA01</t>
  </si>
  <si>
    <t>INA02</t>
  </si>
  <si>
    <t>INA03</t>
  </si>
  <si>
    <t>INA04</t>
  </si>
  <si>
    <t>INA05</t>
  </si>
  <si>
    <t>INA06</t>
  </si>
  <si>
    <t>INA07</t>
  </si>
  <si>
    <t>BKRA 2</t>
  </si>
  <si>
    <t>Brossard</t>
  </si>
  <si>
    <t>Sept-Iles</t>
  </si>
  <si>
    <t>St-Eustache</t>
  </si>
  <si>
    <t>Pointe-Claire</t>
  </si>
  <si>
    <t xml:space="preserve">Arnprior </t>
  </si>
  <si>
    <t xml:space="preserve">           Novice B</t>
  </si>
  <si>
    <t>NOB01</t>
  </si>
  <si>
    <t>NOB02</t>
  </si>
  <si>
    <t>NOB03</t>
  </si>
  <si>
    <t>NOB04</t>
  </si>
  <si>
    <t>NOB05</t>
  </si>
  <si>
    <t>NOB06</t>
  </si>
  <si>
    <t>NOB07</t>
  </si>
  <si>
    <t xml:space="preserve">           Atome A</t>
  </si>
  <si>
    <t>Benjamine A</t>
  </si>
  <si>
    <t xml:space="preserve">          Horaire Tournoi 2025</t>
  </si>
  <si>
    <t>MER</t>
  </si>
  <si>
    <t>INB17</t>
  </si>
  <si>
    <t>INB18</t>
  </si>
  <si>
    <t>INB19</t>
  </si>
  <si>
    <t>INB20</t>
  </si>
  <si>
    <t>INB21</t>
  </si>
  <si>
    <t>Atome A</t>
  </si>
  <si>
    <t>Novice B</t>
  </si>
  <si>
    <t>Junior B</t>
  </si>
  <si>
    <t>Inter B</t>
  </si>
  <si>
    <t>Inter A</t>
  </si>
  <si>
    <t>10h15</t>
  </si>
  <si>
    <t>13h45</t>
  </si>
  <si>
    <t>St-Bruno</t>
  </si>
  <si>
    <t>Pointe Claire</t>
  </si>
  <si>
    <t xml:space="preserve">BKRA  </t>
  </si>
  <si>
    <t>14h15</t>
  </si>
  <si>
    <t>15h15</t>
  </si>
  <si>
    <t>17h15</t>
  </si>
  <si>
    <t>14h00</t>
  </si>
  <si>
    <t>18h15</t>
  </si>
  <si>
    <t>20h15</t>
  </si>
  <si>
    <t>21h15</t>
  </si>
  <si>
    <t>4 CItés</t>
  </si>
  <si>
    <t>Intrépides ****</t>
  </si>
  <si>
    <t>**** ne compte pas pour Intrépides</t>
  </si>
  <si>
    <t>Intrépides****</t>
  </si>
  <si>
    <t>INTER A</t>
  </si>
  <si>
    <t>16h30</t>
  </si>
  <si>
    <t>17h30</t>
  </si>
  <si>
    <t>8h40</t>
  </si>
  <si>
    <t>Intrépides C1</t>
  </si>
  <si>
    <t>Intrépides C2</t>
  </si>
  <si>
    <t>Ste-Julie C2-1</t>
  </si>
  <si>
    <t>Ste-Julie C2-2</t>
  </si>
  <si>
    <t>MOU07</t>
  </si>
  <si>
    <t>MOU08</t>
  </si>
  <si>
    <t>MOU09</t>
  </si>
  <si>
    <t>17h00</t>
  </si>
  <si>
    <t>Ste-Julie 2</t>
  </si>
  <si>
    <t>Ste-Julie 1</t>
  </si>
  <si>
    <t>18h45</t>
  </si>
  <si>
    <t>19h45</t>
  </si>
  <si>
    <t>20h45</t>
  </si>
  <si>
    <t>Montréal Nord</t>
  </si>
  <si>
    <t>LSH B4</t>
  </si>
  <si>
    <t>Longueuil</t>
  </si>
  <si>
    <t>Atome B</t>
  </si>
  <si>
    <t>ATB01</t>
  </si>
  <si>
    <t>Intrépides Bleu</t>
  </si>
  <si>
    <t>Intrépides Rouge</t>
  </si>
  <si>
    <t>demi 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</si>
</sst>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1"/>
      <color theme="0"/>
      <name val="Calibri"/>
      <family val="2"/>
      <scheme val="minor"/>
    </font>
    <font>
      <sz val="8"/>
      <name val="Arial"/>
    </font>
    <font>
      <sz val="18"/>
      <name val="Calibri"/>
      <family val="2"/>
      <scheme val="minor"/>
    </font>
    <font>
      <sz val="14"/>
      <name val="Calibri"/>
      <family val="2"/>
    </font>
    <font>
      <sz val="16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left" indent="8"/>
    </xf>
    <xf numFmtId="0" fontId="3" fillId="0" borderId="0" xfId="0" applyFont="1"/>
    <xf numFmtId="0" fontId="3" fillId="0" borderId="0" xfId="0" applyFont="1" applyAlignment="1">
      <alignment horizontal="left" indent="8"/>
    </xf>
    <xf numFmtId="0" fontId="6" fillId="0" borderId="0" xfId="0" applyFont="1" applyAlignment="1">
      <alignment horizontal="left" indent="8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 indent="8"/>
    </xf>
    <xf numFmtId="0" fontId="5" fillId="4" borderId="7" xfId="0" applyFont="1" applyFill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" fillId="0" borderId="0" xfId="0" applyFont="1"/>
    <xf numFmtId="0" fontId="8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5" borderId="1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49" fontId="4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0" borderId="14" xfId="0" applyFont="1" applyBorder="1" applyAlignment="1">
      <alignment vertical="center"/>
    </xf>
    <xf numFmtId="49" fontId="4" fillId="0" borderId="15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0" xfId="0" applyFont="1"/>
    <xf numFmtId="0" fontId="13" fillId="0" borderId="0" xfId="0" applyFont="1"/>
    <xf numFmtId="49" fontId="4" fillId="0" borderId="17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/>
    <xf numFmtId="0" fontId="4" fillId="6" borderId="1" xfId="0" applyFont="1" applyFill="1" applyBorder="1" applyAlignment="1">
      <alignment horizontal="center"/>
    </xf>
    <xf numFmtId="49" fontId="4" fillId="6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4" fillId="5" borderId="12" xfId="0" applyFont="1" applyFill="1" applyBorder="1" applyAlignment="1">
      <alignment horizontal="center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180975</xdr:rowOff>
    </xdr:from>
    <xdr:to>
      <xdr:col>1</xdr:col>
      <xdr:colOff>1455965</xdr:colOff>
      <xdr:row>3</xdr:row>
      <xdr:rowOff>438150</xdr:rowOff>
    </xdr:to>
    <xdr:pic>
      <xdr:nvPicPr>
        <xdr:cNvPr id="1025" name="Image 0" descr="Intrepides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1" y="180975"/>
          <a:ext cx="1379764" cy="10736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180975</xdr:colOff>
      <xdr:row>7</xdr:row>
      <xdr:rowOff>19049</xdr:rowOff>
    </xdr:to>
    <xdr:pic>
      <xdr:nvPicPr>
        <xdr:cNvPr id="3" name="Image 0" descr="Intrepides.jp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925"/>
          <a:ext cx="942975" cy="990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114301</xdr:rowOff>
    </xdr:from>
    <xdr:to>
      <xdr:col>1</xdr:col>
      <xdr:colOff>1345406</xdr:colOff>
      <xdr:row>3</xdr:row>
      <xdr:rowOff>419101</xdr:rowOff>
    </xdr:to>
    <xdr:pic>
      <xdr:nvPicPr>
        <xdr:cNvPr id="3" name="Image 0" descr="Intrepides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5" y="114301"/>
          <a:ext cx="1278731" cy="10906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2140</xdr:colOff>
      <xdr:row>0</xdr:row>
      <xdr:rowOff>0</xdr:rowOff>
    </xdr:from>
    <xdr:to>
      <xdr:col>2</xdr:col>
      <xdr:colOff>64213</xdr:colOff>
      <xdr:row>3</xdr:row>
      <xdr:rowOff>127851</xdr:rowOff>
    </xdr:to>
    <xdr:pic>
      <xdr:nvPicPr>
        <xdr:cNvPr id="3" name="Image 0" descr="Intrepides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854039" cy="93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1442357</xdr:colOff>
      <xdr:row>7</xdr:row>
      <xdr:rowOff>19049</xdr:rowOff>
    </xdr:to>
    <xdr:pic>
      <xdr:nvPicPr>
        <xdr:cNvPr id="2" name="Image 0" descr="Intrepides.jpg">
          <a:extLst>
            <a:ext uri="{FF2B5EF4-FFF2-40B4-BE49-F238E27FC236}">
              <a16:creationId xmlns:a16="http://schemas.microsoft.com/office/drawing/2014/main" id="{89D9B7DD-A6BF-4A59-A7C2-AD42559EE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63286"/>
          <a:ext cx="1442357" cy="1134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11206</xdr:colOff>
      <xdr:row>0</xdr:row>
      <xdr:rowOff>44823</xdr:rowOff>
    </xdr:from>
    <xdr:to>
      <xdr:col>1</xdr:col>
      <xdr:colOff>1456765</xdr:colOff>
      <xdr:row>7</xdr:row>
      <xdr:rowOff>11767</xdr:rowOff>
    </xdr:to>
    <xdr:pic>
      <xdr:nvPicPr>
        <xdr:cNvPr id="2" name="Image 0" descr="Intrepides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3206" y="44823"/>
          <a:ext cx="1445559" cy="11995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1357312</xdr:colOff>
      <xdr:row>7</xdr:row>
      <xdr:rowOff>19049</xdr:rowOff>
    </xdr:to>
    <xdr:pic>
      <xdr:nvPicPr>
        <xdr:cNvPr id="3" name="Image 0" descr="Intrepides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66688"/>
          <a:ext cx="1357312" cy="1138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11906</xdr:colOff>
      <xdr:row>7</xdr:row>
      <xdr:rowOff>19049</xdr:rowOff>
    </xdr:to>
    <xdr:pic>
      <xdr:nvPicPr>
        <xdr:cNvPr id="2" name="Image 0" descr="Intrepides.jpg">
          <a:extLst>
            <a:ext uri="{FF2B5EF4-FFF2-40B4-BE49-F238E27FC236}">
              <a16:creationId xmlns:a16="http://schemas.microsoft.com/office/drawing/2014/main" id="{031150EF-C2D1-4C09-B1F0-519CA18E9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66688"/>
          <a:ext cx="1476375" cy="1138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-1</xdr:rowOff>
    </xdr:from>
    <xdr:to>
      <xdr:col>1</xdr:col>
      <xdr:colOff>1476376</xdr:colOff>
      <xdr:row>7</xdr:row>
      <xdr:rowOff>23811</xdr:rowOff>
    </xdr:to>
    <xdr:pic>
      <xdr:nvPicPr>
        <xdr:cNvPr id="2" name="Image 0" descr="Intrepides.jpg">
          <a:extLst>
            <a:ext uri="{FF2B5EF4-FFF2-40B4-BE49-F238E27FC236}">
              <a16:creationId xmlns:a16="http://schemas.microsoft.com/office/drawing/2014/main" id="{13AA26DC-81B3-4221-93A9-0BF7CC866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66687"/>
          <a:ext cx="1476376" cy="1142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22412</xdr:colOff>
      <xdr:row>7</xdr:row>
      <xdr:rowOff>19049</xdr:rowOff>
    </xdr:to>
    <xdr:pic>
      <xdr:nvPicPr>
        <xdr:cNvPr id="2" name="Image 0" descr="Intrepides.jpg">
          <a:extLst>
            <a:ext uri="{FF2B5EF4-FFF2-40B4-BE49-F238E27FC236}">
              <a16:creationId xmlns:a16="http://schemas.microsoft.com/office/drawing/2014/main" id="{D760338E-49AF-4648-A4FD-989F6A55D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56882"/>
          <a:ext cx="1434353" cy="10948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B0F0"/>
    <pageSetUpPr fitToPage="1"/>
  </sheetPr>
  <dimension ref="A2:L30"/>
  <sheetViews>
    <sheetView showGridLines="0" topLeftCell="A17" zoomScale="85" zoomScaleNormal="85" zoomScaleSheetLayoutView="80" workbookViewId="0">
      <selection activeCell="M28" sqref="M28"/>
    </sheetView>
  </sheetViews>
  <sheetFormatPr baseColWidth="10" defaultColWidth="11.42578125" defaultRowHeight="21" customHeight="1" x14ac:dyDescent="0.25"/>
  <cols>
    <col min="1" max="1" width="11.42578125" style="1"/>
    <col min="2" max="2" width="22.7109375" style="1" customWidth="1"/>
    <col min="3" max="3" width="9.42578125" style="1" customWidth="1"/>
    <col min="4" max="4" width="11.140625" style="1" customWidth="1"/>
    <col min="5" max="5" width="19.42578125" style="1" customWidth="1"/>
    <col min="6" max="6" width="12.85546875" style="1" customWidth="1"/>
    <col min="7" max="7" width="32.140625" style="1" bestFit="1" customWidth="1"/>
    <col min="8" max="8" width="4.5703125" style="1" customWidth="1"/>
    <col min="9" max="9" width="36.42578125" style="1" customWidth="1"/>
    <col min="10" max="10" width="4.5703125" style="1" customWidth="1"/>
    <col min="11" max="16384" width="11.42578125" style="1"/>
  </cols>
  <sheetData>
    <row r="2" spans="1:12" ht="21" customHeight="1" x14ac:dyDescent="0.3">
      <c r="D2" s="48" t="s">
        <v>74</v>
      </c>
    </row>
    <row r="3" spans="1:12" ht="21" customHeight="1" x14ac:dyDescent="0.25">
      <c r="C3" s="63" t="s">
        <v>9</v>
      </c>
      <c r="D3" s="63"/>
    </row>
    <row r="4" spans="1:12" ht="40.5" customHeight="1" thickBot="1" x14ac:dyDescent="0.3"/>
    <row r="5" spans="1:12" ht="27" customHeight="1" thickBot="1" x14ac:dyDescent="0.3">
      <c r="B5" s="12" t="s">
        <v>0</v>
      </c>
      <c r="C5" s="13" t="s">
        <v>1</v>
      </c>
      <c r="D5" s="13" t="s">
        <v>3</v>
      </c>
      <c r="E5" s="30" t="s">
        <v>2</v>
      </c>
      <c r="F5" s="30" t="s">
        <v>8</v>
      </c>
      <c r="G5" s="13" t="s">
        <v>6</v>
      </c>
      <c r="H5" s="13"/>
      <c r="I5" s="14" t="s">
        <v>5</v>
      </c>
      <c r="J5" s="13"/>
      <c r="L5" s="18"/>
    </row>
    <row r="6" spans="1:12" ht="21" customHeight="1" x14ac:dyDescent="0.25">
      <c r="A6" s="34"/>
      <c r="B6" s="41" t="s">
        <v>76</v>
      </c>
      <c r="C6" s="2" t="s">
        <v>165</v>
      </c>
      <c r="D6" s="2" t="s">
        <v>7</v>
      </c>
      <c r="E6" s="36" t="s">
        <v>130</v>
      </c>
      <c r="F6" s="36" t="s">
        <v>43</v>
      </c>
      <c r="G6" s="36" t="s">
        <v>85</v>
      </c>
      <c r="H6" s="36">
        <v>2</v>
      </c>
      <c r="I6" s="36" t="s">
        <v>29</v>
      </c>
      <c r="J6" s="36">
        <v>2</v>
      </c>
    </row>
    <row r="7" spans="1:12" ht="21" customHeight="1" x14ac:dyDescent="0.25">
      <c r="A7" s="34"/>
      <c r="B7" s="41" t="s">
        <v>76</v>
      </c>
      <c r="C7" s="5" t="s">
        <v>166</v>
      </c>
      <c r="D7" s="2" t="s">
        <v>7</v>
      </c>
      <c r="E7" s="45" t="s">
        <v>132</v>
      </c>
      <c r="F7" s="45" t="s">
        <v>36</v>
      </c>
      <c r="G7" s="45" t="s">
        <v>29</v>
      </c>
      <c r="H7" s="45">
        <v>11</v>
      </c>
      <c r="I7" s="45" t="s">
        <v>84</v>
      </c>
      <c r="J7" s="45">
        <v>5</v>
      </c>
    </row>
    <row r="8" spans="1:12" ht="21" customHeight="1" thickBot="1" x14ac:dyDescent="0.3">
      <c r="A8" s="38"/>
      <c r="B8" s="39" t="s">
        <v>76</v>
      </c>
      <c r="C8" s="42" t="s">
        <v>167</v>
      </c>
      <c r="D8" s="40" t="s">
        <v>7</v>
      </c>
      <c r="E8" s="40" t="s">
        <v>134</v>
      </c>
      <c r="F8" s="40" t="s">
        <v>101</v>
      </c>
      <c r="G8" s="40" t="s">
        <v>29</v>
      </c>
      <c r="H8" s="40">
        <v>4</v>
      </c>
      <c r="I8" s="40" t="s">
        <v>108</v>
      </c>
      <c r="J8" s="40">
        <v>2</v>
      </c>
    </row>
    <row r="9" spans="1:12" ht="21" customHeight="1" x14ac:dyDescent="0.25">
      <c r="A9" s="33"/>
      <c r="B9" s="41" t="s">
        <v>77</v>
      </c>
      <c r="C9" s="2" t="s">
        <v>143</v>
      </c>
      <c r="D9" s="2" t="s">
        <v>7</v>
      </c>
      <c r="E9" s="2" t="s">
        <v>132</v>
      </c>
      <c r="F9" s="2" t="s">
        <v>37</v>
      </c>
      <c r="G9" s="2" t="s">
        <v>85</v>
      </c>
      <c r="H9" s="2">
        <v>2</v>
      </c>
      <c r="I9" s="2" t="s">
        <v>98</v>
      </c>
      <c r="J9" s="2">
        <v>5</v>
      </c>
    </row>
    <row r="10" spans="1:12" ht="21" customHeight="1" x14ac:dyDescent="0.25">
      <c r="A10" s="33"/>
      <c r="B10" s="41" t="s">
        <v>77</v>
      </c>
      <c r="C10" s="2" t="s">
        <v>71</v>
      </c>
      <c r="D10" s="2" t="s">
        <v>7</v>
      </c>
      <c r="E10" s="2" t="s">
        <v>131</v>
      </c>
      <c r="F10" s="2" t="s">
        <v>114</v>
      </c>
      <c r="G10" s="2" t="s">
        <v>29</v>
      </c>
      <c r="H10" s="2">
        <v>0</v>
      </c>
      <c r="I10" s="2" t="s">
        <v>94</v>
      </c>
      <c r="J10" s="2">
        <v>7</v>
      </c>
    </row>
    <row r="11" spans="1:12" ht="21" customHeight="1" x14ac:dyDescent="0.25">
      <c r="A11" s="33"/>
      <c r="B11" s="41" t="s">
        <v>77</v>
      </c>
      <c r="C11" s="2" t="s">
        <v>44</v>
      </c>
      <c r="D11" s="2" t="s">
        <v>7</v>
      </c>
      <c r="E11" s="2" t="s">
        <v>131</v>
      </c>
      <c r="F11" s="2" t="s">
        <v>115</v>
      </c>
      <c r="G11" s="2" t="s">
        <v>30</v>
      </c>
      <c r="H11" s="2">
        <v>3</v>
      </c>
      <c r="I11" s="2" t="s">
        <v>85</v>
      </c>
      <c r="J11" s="2">
        <v>11</v>
      </c>
    </row>
    <row r="12" spans="1:12" ht="21" customHeight="1" x14ac:dyDescent="0.25">
      <c r="A12" s="33"/>
      <c r="B12" s="41" t="s">
        <v>77</v>
      </c>
      <c r="C12" s="2" t="s">
        <v>142</v>
      </c>
      <c r="D12" s="2" t="s">
        <v>7</v>
      </c>
      <c r="E12" s="2" t="s">
        <v>132</v>
      </c>
      <c r="F12" s="2" t="s">
        <v>39</v>
      </c>
      <c r="G12" s="2" t="s">
        <v>98</v>
      </c>
      <c r="H12" s="2">
        <v>2</v>
      </c>
      <c r="I12" s="2" t="s">
        <v>29</v>
      </c>
      <c r="J12" s="2">
        <v>2</v>
      </c>
    </row>
    <row r="13" spans="1:12" ht="21" customHeight="1" x14ac:dyDescent="0.25">
      <c r="A13" s="33"/>
      <c r="B13" s="41" t="s">
        <v>77</v>
      </c>
      <c r="C13" s="2" t="s">
        <v>144</v>
      </c>
      <c r="D13" s="2" t="s">
        <v>7</v>
      </c>
      <c r="E13" s="2" t="s">
        <v>133</v>
      </c>
      <c r="F13" s="2" t="s">
        <v>27</v>
      </c>
      <c r="G13" s="2" t="s">
        <v>124</v>
      </c>
      <c r="H13" s="2">
        <v>1</v>
      </c>
      <c r="I13" s="2" t="s">
        <v>84</v>
      </c>
      <c r="J13" s="2">
        <v>1</v>
      </c>
    </row>
    <row r="14" spans="1:12" ht="21" customHeight="1" x14ac:dyDescent="0.25">
      <c r="A14" s="33"/>
      <c r="B14" s="41" t="s">
        <v>77</v>
      </c>
      <c r="C14" s="2" t="s">
        <v>73</v>
      </c>
      <c r="D14" s="2" t="s">
        <v>7</v>
      </c>
      <c r="E14" s="2" t="s">
        <v>133</v>
      </c>
      <c r="F14" s="2" t="s">
        <v>28</v>
      </c>
      <c r="G14" s="2" t="s">
        <v>110</v>
      </c>
      <c r="H14" s="2">
        <v>7</v>
      </c>
      <c r="I14" s="2" t="s">
        <v>85</v>
      </c>
      <c r="J14" s="2">
        <v>5</v>
      </c>
    </row>
    <row r="15" spans="1:12" ht="21" customHeight="1" x14ac:dyDescent="0.25">
      <c r="A15" s="31"/>
      <c r="B15" s="41" t="s">
        <v>77</v>
      </c>
      <c r="C15" s="2" t="s">
        <v>145</v>
      </c>
      <c r="D15" s="2" t="s">
        <v>7</v>
      </c>
      <c r="E15" s="2" t="s">
        <v>133</v>
      </c>
      <c r="F15" s="5" t="s">
        <v>56</v>
      </c>
      <c r="G15" s="2" t="s">
        <v>29</v>
      </c>
      <c r="H15" s="2">
        <v>9</v>
      </c>
      <c r="I15" s="2" t="s">
        <v>81</v>
      </c>
      <c r="J15" s="2">
        <v>2</v>
      </c>
    </row>
    <row r="16" spans="1:12" ht="21" customHeight="1" thickBot="1" x14ac:dyDescent="0.3">
      <c r="A16" s="38"/>
      <c r="B16" s="39" t="s">
        <v>77</v>
      </c>
      <c r="C16" s="40" t="s">
        <v>146</v>
      </c>
      <c r="D16" s="40" t="s">
        <v>7</v>
      </c>
      <c r="E16" s="40" t="s">
        <v>133</v>
      </c>
      <c r="F16" s="40" t="s">
        <v>54</v>
      </c>
      <c r="G16" s="40" t="s">
        <v>52</v>
      </c>
      <c r="H16" s="40">
        <v>5</v>
      </c>
      <c r="I16" s="40" t="s">
        <v>169</v>
      </c>
      <c r="J16" s="40">
        <v>3</v>
      </c>
    </row>
    <row r="17" spans="1:10" ht="21" customHeight="1" x14ac:dyDescent="0.25">
      <c r="A17" s="31"/>
      <c r="B17" s="41" t="s">
        <v>78</v>
      </c>
      <c r="C17" s="2" t="s">
        <v>11</v>
      </c>
      <c r="D17" s="2" t="s">
        <v>7</v>
      </c>
      <c r="E17" s="2" t="s">
        <v>130</v>
      </c>
      <c r="F17" s="2" t="s">
        <v>89</v>
      </c>
      <c r="G17" s="2" t="s">
        <v>94</v>
      </c>
      <c r="H17" s="2">
        <v>1</v>
      </c>
      <c r="I17" s="2" t="s">
        <v>51</v>
      </c>
      <c r="J17" s="2">
        <v>4</v>
      </c>
    </row>
    <row r="18" spans="1:10" ht="21" customHeight="1" x14ac:dyDescent="0.25">
      <c r="A18" s="31"/>
      <c r="B18" s="41" t="s">
        <v>78</v>
      </c>
      <c r="C18" s="2" t="s">
        <v>10</v>
      </c>
      <c r="D18" s="2" t="s">
        <v>7</v>
      </c>
      <c r="E18" s="2" t="s">
        <v>134</v>
      </c>
      <c r="F18" s="2" t="s">
        <v>103</v>
      </c>
      <c r="G18" s="2" t="s">
        <v>51</v>
      </c>
      <c r="H18" s="2">
        <v>4</v>
      </c>
      <c r="I18" s="2" t="s">
        <v>108</v>
      </c>
      <c r="J18" s="2">
        <v>1</v>
      </c>
    </row>
    <row r="19" spans="1:10" ht="21" customHeight="1" x14ac:dyDescent="0.25">
      <c r="A19" s="31"/>
      <c r="B19" s="41" t="s">
        <v>78</v>
      </c>
      <c r="C19" s="2" t="s">
        <v>12</v>
      </c>
      <c r="D19" s="2" t="s">
        <v>7</v>
      </c>
      <c r="E19" s="2" t="s">
        <v>133</v>
      </c>
      <c r="F19" s="2" t="s">
        <v>57</v>
      </c>
      <c r="G19" s="2" t="s">
        <v>81</v>
      </c>
      <c r="H19" s="2">
        <v>2</v>
      </c>
      <c r="I19" s="2" t="s">
        <v>109</v>
      </c>
      <c r="J19" s="2">
        <v>8</v>
      </c>
    </row>
    <row r="20" spans="1:10" ht="21" customHeight="1" x14ac:dyDescent="0.25">
      <c r="A20" s="31"/>
      <c r="B20" s="41" t="s">
        <v>78</v>
      </c>
      <c r="C20" s="2" t="s">
        <v>58</v>
      </c>
      <c r="D20" s="2" t="s">
        <v>7</v>
      </c>
      <c r="E20" s="2" t="s">
        <v>130</v>
      </c>
      <c r="F20" s="2" t="s">
        <v>90</v>
      </c>
      <c r="G20" s="2" t="s">
        <v>148</v>
      </c>
      <c r="H20" s="2">
        <v>1</v>
      </c>
      <c r="I20" s="2" t="s">
        <v>95</v>
      </c>
      <c r="J20" s="2">
        <v>5</v>
      </c>
    </row>
    <row r="21" spans="1:10" ht="21" customHeight="1" x14ac:dyDescent="0.25">
      <c r="A21" s="31"/>
      <c r="B21" s="41" t="s">
        <v>78</v>
      </c>
      <c r="C21" s="2" t="s">
        <v>49</v>
      </c>
      <c r="D21" s="2" t="s">
        <v>7</v>
      </c>
      <c r="E21" s="2" t="s">
        <v>131</v>
      </c>
      <c r="F21" s="2" t="s">
        <v>117</v>
      </c>
      <c r="G21" s="2" t="s">
        <v>30</v>
      </c>
      <c r="H21" s="2">
        <v>0</v>
      </c>
      <c r="I21" s="2" t="s">
        <v>94</v>
      </c>
      <c r="J21" s="2">
        <v>7</v>
      </c>
    </row>
    <row r="22" spans="1:10" ht="21" customHeight="1" x14ac:dyDescent="0.25">
      <c r="A22" s="31"/>
      <c r="B22" s="41" t="s">
        <v>78</v>
      </c>
      <c r="C22" s="2" t="s">
        <v>72</v>
      </c>
      <c r="D22" s="2" t="s">
        <v>7</v>
      </c>
      <c r="E22" s="2" t="s">
        <v>122</v>
      </c>
      <c r="F22" s="2" t="s">
        <v>96</v>
      </c>
      <c r="G22" s="2" t="s">
        <v>85</v>
      </c>
      <c r="H22" s="2">
        <v>7</v>
      </c>
      <c r="I22" s="2" t="s">
        <v>29</v>
      </c>
      <c r="J22" s="2">
        <v>0</v>
      </c>
    </row>
    <row r="23" spans="1:10" ht="21" customHeight="1" x14ac:dyDescent="0.25">
      <c r="A23" s="31"/>
      <c r="B23" s="41" t="s">
        <v>78</v>
      </c>
      <c r="C23" s="2" t="s">
        <v>140</v>
      </c>
      <c r="D23" s="2" t="s">
        <v>7</v>
      </c>
      <c r="E23" s="2" t="s">
        <v>134</v>
      </c>
      <c r="F23" s="2" t="s">
        <v>104</v>
      </c>
      <c r="G23" s="2" t="s">
        <v>108</v>
      </c>
      <c r="H23" s="2">
        <v>4</v>
      </c>
      <c r="I23" s="2" t="s">
        <v>29</v>
      </c>
      <c r="J23" s="2">
        <v>3</v>
      </c>
    </row>
    <row r="24" spans="1:10" ht="21" customHeight="1" x14ac:dyDescent="0.25">
      <c r="A24" s="31"/>
      <c r="B24" s="41" t="s">
        <v>78</v>
      </c>
      <c r="C24" s="4" t="s">
        <v>141</v>
      </c>
      <c r="D24" s="2" t="s">
        <v>7</v>
      </c>
      <c r="E24" s="5" t="s">
        <v>133</v>
      </c>
      <c r="F24" s="2" t="s">
        <v>62</v>
      </c>
      <c r="G24" s="2" t="s">
        <v>124</v>
      </c>
      <c r="H24" s="2">
        <v>9</v>
      </c>
      <c r="I24" s="2" t="s">
        <v>81</v>
      </c>
      <c r="J24" s="2">
        <v>6</v>
      </c>
    </row>
    <row r="25" spans="1:10" ht="21" customHeight="1" x14ac:dyDescent="0.25">
      <c r="A25" s="31"/>
      <c r="B25" s="41" t="s">
        <v>78</v>
      </c>
      <c r="C25" s="2" t="s">
        <v>152</v>
      </c>
      <c r="D25" s="2" t="s">
        <v>7</v>
      </c>
      <c r="E25" s="2" t="s">
        <v>130</v>
      </c>
      <c r="F25" s="2" t="s">
        <v>91</v>
      </c>
      <c r="G25" s="2" t="s">
        <v>85</v>
      </c>
      <c r="H25" s="2">
        <v>1</v>
      </c>
      <c r="I25" s="2" t="s">
        <v>94</v>
      </c>
      <c r="J25" s="2">
        <v>8</v>
      </c>
    </row>
    <row r="26" spans="1:10" ht="21" customHeight="1" x14ac:dyDescent="0.25">
      <c r="A26" s="31"/>
      <c r="B26" s="41" t="s">
        <v>78</v>
      </c>
      <c r="C26" s="2" t="s">
        <v>153</v>
      </c>
      <c r="D26" s="2" t="s">
        <v>7</v>
      </c>
      <c r="E26" s="5" t="s">
        <v>134</v>
      </c>
      <c r="F26" s="2" t="s">
        <v>105</v>
      </c>
      <c r="G26" s="2" t="s">
        <v>51</v>
      </c>
      <c r="H26" s="2">
        <v>3</v>
      </c>
      <c r="I26" s="2" t="s">
        <v>29</v>
      </c>
      <c r="J26" s="2">
        <v>5</v>
      </c>
    </row>
    <row r="27" spans="1:10" ht="21" customHeight="1" x14ac:dyDescent="0.25">
      <c r="A27" s="31"/>
      <c r="B27" s="41" t="s">
        <v>78</v>
      </c>
      <c r="C27" s="2" t="s">
        <v>67</v>
      </c>
      <c r="D27" s="2" t="s">
        <v>7</v>
      </c>
      <c r="E27" s="2" t="s">
        <v>133</v>
      </c>
      <c r="F27" s="2" t="s">
        <v>64</v>
      </c>
      <c r="G27" s="2" t="s">
        <v>138</v>
      </c>
      <c r="H27" s="2">
        <v>2</v>
      </c>
      <c r="I27" s="2" t="s">
        <v>169</v>
      </c>
      <c r="J27" s="2">
        <v>1</v>
      </c>
    </row>
    <row r="28" spans="1:10" ht="21" customHeight="1" thickBot="1" x14ac:dyDescent="0.3">
      <c r="A28" s="31"/>
      <c r="B28" s="44" t="s">
        <v>78</v>
      </c>
      <c r="C28" s="40" t="s">
        <v>68</v>
      </c>
      <c r="D28" s="40" t="s">
        <v>7</v>
      </c>
      <c r="E28" s="40" t="s">
        <v>133</v>
      </c>
      <c r="F28" s="40" t="s">
        <v>126</v>
      </c>
      <c r="G28" s="40" t="s">
        <v>110</v>
      </c>
      <c r="H28" s="40">
        <v>5</v>
      </c>
      <c r="I28" s="40" t="s">
        <v>30</v>
      </c>
      <c r="J28" s="40">
        <v>4</v>
      </c>
    </row>
    <row r="29" spans="1:10" ht="21" customHeight="1" x14ac:dyDescent="0.25">
      <c r="A29" s="33"/>
      <c r="B29" s="35" t="s">
        <v>79</v>
      </c>
      <c r="C29" s="36" t="s">
        <v>10</v>
      </c>
      <c r="D29" s="36" t="s">
        <v>7</v>
      </c>
      <c r="E29" s="36" t="s">
        <v>133</v>
      </c>
      <c r="F29" s="36" t="s">
        <v>127</v>
      </c>
      <c r="G29" s="36" t="s">
        <v>138</v>
      </c>
      <c r="H29" s="36">
        <v>5</v>
      </c>
      <c r="I29" s="36" t="s">
        <v>29</v>
      </c>
      <c r="J29" s="36">
        <v>2</v>
      </c>
    </row>
    <row r="30" spans="1:10" ht="21" customHeight="1" x14ac:dyDescent="0.25">
      <c r="A30" s="33"/>
      <c r="B30" s="35" t="s">
        <v>79</v>
      </c>
      <c r="C30" s="36" t="s">
        <v>135</v>
      </c>
      <c r="D30" s="36" t="s">
        <v>7</v>
      </c>
      <c r="E30" s="2" t="s">
        <v>133</v>
      </c>
      <c r="F30" s="2" t="s">
        <v>128</v>
      </c>
      <c r="G30" s="36" t="s">
        <v>170</v>
      </c>
      <c r="H30" s="36">
        <v>4</v>
      </c>
      <c r="I30" s="36" t="s">
        <v>110</v>
      </c>
      <c r="J30" s="36">
        <v>3</v>
      </c>
    </row>
  </sheetData>
  <autoFilter ref="B5:I30" xr:uid="{00000000-0009-0000-0000-000000000000}"/>
  <mergeCells count="1">
    <mergeCell ref="C3:D3"/>
  </mergeCells>
  <phoneticPr fontId="1" type="noConversion"/>
  <pageMargins left="0.51181102362204722" right="0.35433070866141736" top="0.39370078740157483" bottom="0.51" header="1.1811023622047245" footer="0.33"/>
  <pageSetup scale="62" orientation="portrait" r:id="rId1"/>
  <headerFooter alignWithMargins="0">
    <oddFooter>Page 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9">
    <pageSetUpPr fitToPage="1"/>
  </sheetPr>
  <dimension ref="A3:O49"/>
  <sheetViews>
    <sheetView showGridLines="0" tabSelected="1" topLeftCell="A22" zoomScale="71" zoomScaleNormal="70" workbookViewId="0">
      <selection activeCell="L31" sqref="L31"/>
    </sheetView>
  </sheetViews>
  <sheetFormatPr baseColWidth="10" defaultRowHeight="12.75" x14ac:dyDescent="0.2"/>
  <cols>
    <col min="2" max="2" width="21.140625" bestFit="1" customWidth="1"/>
    <col min="3" max="3" width="15.140625" customWidth="1"/>
    <col min="4" max="4" width="14.140625" customWidth="1"/>
    <col min="5" max="5" width="17.85546875" customWidth="1"/>
    <col min="6" max="6" width="16.7109375" customWidth="1"/>
    <col min="7" max="7" width="18.42578125" bestFit="1" customWidth="1"/>
    <col min="8" max="8" width="9.7109375" customWidth="1"/>
    <col min="9" max="9" width="18.42578125" bestFit="1" customWidth="1"/>
    <col min="10" max="10" width="9.7109375" customWidth="1"/>
    <col min="11" max="11" width="4.42578125" customWidth="1"/>
  </cols>
  <sheetData>
    <row r="3" spans="1:12" ht="18" x14ac:dyDescent="0.25">
      <c r="B3" s="6"/>
      <c r="C3" s="19" t="s">
        <v>123</v>
      </c>
    </row>
    <row r="4" spans="1:12" ht="18" x14ac:dyDescent="0.25">
      <c r="B4" s="8"/>
      <c r="C4" s="20" t="s">
        <v>14</v>
      </c>
    </row>
    <row r="8" spans="1:12" ht="13.5" thickBot="1" x14ac:dyDescent="0.25"/>
    <row r="9" spans="1:12" ht="22.5" customHeight="1" thickBot="1" x14ac:dyDescent="0.3">
      <c r="B9" s="12" t="s">
        <v>0</v>
      </c>
      <c r="C9" s="13" t="s">
        <v>1</v>
      </c>
      <c r="D9" s="13" t="s">
        <v>3</v>
      </c>
      <c r="E9" s="13" t="s">
        <v>2</v>
      </c>
      <c r="F9" s="13" t="s">
        <v>8</v>
      </c>
      <c r="G9" s="13" t="s">
        <v>6</v>
      </c>
      <c r="H9" s="13"/>
      <c r="I9" s="13" t="s">
        <v>5</v>
      </c>
      <c r="J9" s="14"/>
    </row>
    <row r="10" spans="1:12" ht="24.75" customHeight="1" x14ac:dyDescent="0.35">
      <c r="A10" s="2"/>
      <c r="B10" s="2" t="str">
        <f>VLOOKUP($F10,'Tournoi 2025'!$B$6:$I$88,2,FALSE)</f>
        <v>mercredi 22 janvier</v>
      </c>
      <c r="C10" s="2" t="str">
        <f>VLOOKUP($F10,'Tournoi 2025'!$B$6:$I$88,3,FALSE)</f>
        <v>20h00</v>
      </c>
      <c r="D10" s="2" t="str">
        <f>VLOOKUP($F10,'Tournoi 2025'!$B$6:$I$88,4,FALSE)</f>
        <v>St-Bruno</v>
      </c>
      <c r="E10" s="2" t="str">
        <f>VLOOKUP($F10,'Tournoi 2025'!$B$6:$I$88,5,FALSE)</f>
        <v>Inter B</v>
      </c>
      <c r="F10" s="16" t="s">
        <v>22</v>
      </c>
      <c r="G10" s="2" t="str">
        <f>VLOOKUP($F10,'Tournoi 2025'!$B$6:$I$88,6,FALSE)</f>
        <v>4 Cités</v>
      </c>
      <c r="H10" s="60">
        <v>2</v>
      </c>
      <c r="I10" s="2" t="str">
        <f>VLOOKUP($F10,'Tournoi 2025'!$B$6:$I$88,8,FALSE)</f>
        <v>Intrépides</v>
      </c>
      <c r="J10" s="60">
        <v>9</v>
      </c>
    </row>
    <row r="11" spans="1:12" ht="24.75" customHeight="1" x14ac:dyDescent="0.35">
      <c r="A11" s="2"/>
      <c r="B11" s="2" t="str">
        <f>VLOOKUP($F11,'Tournoi 2025'!$B$6:$I$88,2,FALSE)</f>
        <v>jeudi 23 janvier</v>
      </c>
      <c r="C11" s="2" t="str">
        <f>VLOOKUP($F11,'Tournoi 2025'!$B$6:$I$88,3,FALSE)</f>
        <v>19h00</v>
      </c>
      <c r="D11" s="2" t="str">
        <f>VLOOKUP($F11,'Tournoi 2025'!$B$6:$I$88,4,FALSE)</f>
        <v>St-Bruno</v>
      </c>
      <c r="E11" s="2" t="str">
        <f>VLOOKUP($F11,'Tournoi 2025'!$B$6:$I$88,5,FALSE)</f>
        <v>Inter B</v>
      </c>
      <c r="F11" s="16" t="s">
        <v>23</v>
      </c>
      <c r="G11" s="2" t="str">
        <f>VLOOKUP($F11,'Tournoi 2025'!$B$6:$I$88,6,FALSE)</f>
        <v>Longueuil</v>
      </c>
      <c r="H11" s="60">
        <v>3</v>
      </c>
      <c r="I11" s="2" t="str">
        <f>VLOOKUP($F11,'Tournoi 2025'!$B$6:$I$88,8,FALSE)</f>
        <v>MER</v>
      </c>
      <c r="J11" s="60">
        <v>1</v>
      </c>
    </row>
    <row r="12" spans="1:12" ht="24.75" customHeight="1" x14ac:dyDescent="0.35">
      <c r="A12" s="2"/>
      <c r="B12" s="2" t="str">
        <f>VLOOKUP($F12,'Tournoi 2025'!$B$6:$I$88,2,FALSE)</f>
        <v>jeudi 23 janvier</v>
      </c>
      <c r="C12" s="2" t="str">
        <f>VLOOKUP($F12,'Tournoi 2025'!$B$6:$I$88,3,FALSE)</f>
        <v>20h00</v>
      </c>
      <c r="D12" s="2" t="str">
        <f>VLOOKUP($F12,'Tournoi 2025'!$B$6:$I$88,4,FALSE)</f>
        <v>St-Bruno</v>
      </c>
      <c r="E12" s="2" t="str">
        <f>VLOOKUP($F12,'Tournoi 2025'!$B$6:$I$88,5,FALSE)</f>
        <v>Inter B</v>
      </c>
      <c r="F12" s="16" t="s">
        <v>24</v>
      </c>
      <c r="G12" s="2" t="str">
        <f>VLOOKUP($F12,'Tournoi 2025'!$B$6:$I$88,6,FALSE)</f>
        <v>LSH B4</v>
      </c>
      <c r="H12" s="60">
        <v>3</v>
      </c>
      <c r="I12" s="2" t="str">
        <f>VLOOKUP($F12,'Tournoi 2025'!$B$6:$I$88,8,FALSE)</f>
        <v>St-Eustache</v>
      </c>
      <c r="J12" s="60">
        <v>5</v>
      </c>
    </row>
    <row r="13" spans="1:12" ht="24.75" customHeight="1" x14ac:dyDescent="0.35">
      <c r="A13" s="2"/>
      <c r="B13" s="2" t="str">
        <f>VLOOKUP($F13,'Tournoi 2025'!$B$6:$I$88,2,FALSE)</f>
        <v>jeudi 23 janvier</v>
      </c>
      <c r="C13" s="2" t="str">
        <f>VLOOKUP($F13,'Tournoi 2025'!$B$6:$I$88,3,FALSE)</f>
        <v>21h00</v>
      </c>
      <c r="D13" s="2" t="str">
        <f>VLOOKUP($F13,'Tournoi 2025'!$B$6:$I$88,4,FALSE)</f>
        <v>St-Bruno</v>
      </c>
      <c r="E13" s="2" t="str">
        <f>VLOOKUP($F13,'Tournoi 2025'!$B$6:$I$88,5,FALSE)</f>
        <v>Inter B</v>
      </c>
      <c r="F13" s="16" t="s">
        <v>25</v>
      </c>
      <c r="G13" s="2" t="str">
        <f>VLOOKUP($F13,'Tournoi 2025'!$B$6:$I$88,6,FALSE)</f>
        <v>St-Hyacinthe</v>
      </c>
      <c r="H13" s="60">
        <v>4</v>
      </c>
      <c r="I13" s="2" t="str">
        <f>VLOOKUP($F13,'Tournoi 2025'!$B$6:$I$88,8,FALSE)</f>
        <v>Pointe Claire</v>
      </c>
      <c r="J13" s="60">
        <v>4</v>
      </c>
    </row>
    <row r="14" spans="1:12" ht="24.75" customHeight="1" x14ac:dyDescent="0.35">
      <c r="A14" s="2"/>
      <c r="B14" s="2" t="str">
        <f>VLOOKUP($F14,'Tournoi 2025'!$B$6:$I$88,2,FALSE)</f>
        <v>vendredi 24 janvier</v>
      </c>
      <c r="C14" s="2" t="str">
        <f>VLOOKUP($F14,'Tournoi 2025'!$B$6:$I$88,3,FALSE)</f>
        <v>17h15</v>
      </c>
      <c r="D14" s="2" t="str">
        <f>VLOOKUP($F14,'Tournoi 2025'!$B$6:$I$88,4,FALSE)</f>
        <v>St-Bruno</v>
      </c>
      <c r="E14" s="2" t="str">
        <f>VLOOKUP($F14,'Tournoi 2025'!$B$6:$I$88,5,FALSE)</f>
        <v>Inter B</v>
      </c>
      <c r="F14" s="16" t="s">
        <v>26</v>
      </c>
      <c r="G14" s="2" t="str">
        <f>VLOOKUP($F14,'Tournoi 2025'!$B$6:$I$88,6,FALSE)</f>
        <v>Sept-Iles</v>
      </c>
      <c r="H14" s="60">
        <v>1</v>
      </c>
      <c r="I14" s="2" t="str">
        <f>VLOOKUP($F14,'Tournoi 2025'!$B$6:$I$88,8,FALSE)</f>
        <v>Longueuil</v>
      </c>
      <c r="J14" s="60">
        <v>6</v>
      </c>
    </row>
    <row r="15" spans="1:12" ht="24.75" customHeight="1" x14ac:dyDescent="0.35">
      <c r="A15" s="2"/>
      <c r="B15" s="2" t="str">
        <f>VLOOKUP($F15,'Tournoi 2025'!$B$6:$I$88,2,FALSE)</f>
        <v>vendredi 24 janvier</v>
      </c>
      <c r="C15" s="2" t="str">
        <f>VLOOKUP($F15,'Tournoi 2025'!$B$6:$I$88,3,FALSE)</f>
        <v>18h15</v>
      </c>
      <c r="D15" s="2" t="str">
        <f>VLOOKUP($F15,'Tournoi 2025'!$B$6:$I$88,4,FALSE)</f>
        <v>St-Basile</v>
      </c>
      <c r="E15" s="2" t="str">
        <f>VLOOKUP($F15,'Tournoi 2025'!$B$6:$I$88,5,FALSE)</f>
        <v>Inter B</v>
      </c>
      <c r="F15" s="16" t="s">
        <v>27</v>
      </c>
      <c r="G15" s="2" t="str">
        <f>VLOOKUP($F15,'Tournoi 2025'!$B$6:$I$88,6,FALSE)</f>
        <v>MER</v>
      </c>
      <c r="H15" s="60">
        <v>1</v>
      </c>
      <c r="I15" s="2" t="str">
        <f>VLOOKUP($F15,'Tournoi 2025'!$B$6:$I$88,8,FALSE)</f>
        <v>4 Cités</v>
      </c>
      <c r="J15" s="60">
        <v>1</v>
      </c>
    </row>
    <row r="16" spans="1:12" ht="24.75" customHeight="1" x14ac:dyDescent="0.35">
      <c r="A16" s="2"/>
      <c r="B16" s="2" t="str">
        <f>VLOOKUP($F16,'Tournoi 2025'!$B$6:$I$88,2,FALSE)</f>
        <v>vendredi 24 janvier</v>
      </c>
      <c r="C16" s="2" t="str">
        <f>VLOOKUP($F16,'Tournoi 2025'!$B$6:$I$88,3,FALSE)</f>
        <v>19h15</v>
      </c>
      <c r="D16" s="2" t="str">
        <f>VLOOKUP($F16,'Tournoi 2025'!$B$6:$I$88,4,FALSE)</f>
        <v>St-Basile</v>
      </c>
      <c r="E16" s="2" t="str">
        <f>VLOOKUP($F16,'Tournoi 2025'!$B$6:$I$88,5,FALSE)</f>
        <v>Inter B</v>
      </c>
      <c r="F16" s="16" t="s">
        <v>28</v>
      </c>
      <c r="G16" s="2" t="str">
        <f>VLOOKUP($F16,'Tournoi 2025'!$B$6:$I$88,6,FALSE)</f>
        <v>St-Eustache</v>
      </c>
      <c r="H16" s="60">
        <v>7</v>
      </c>
      <c r="I16" s="2" t="str">
        <f>VLOOKUP($F16,'Tournoi 2025'!$B$6:$I$88,8,FALSE)</f>
        <v>St-Hyacinthe</v>
      </c>
      <c r="J16" s="60">
        <v>5</v>
      </c>
      <c r="L16" s="26"/>
    </row>
    <row r="17" spans="1:11" ht="24.75" customHeight="1" x14ac:dyDescent="0.35">
      <c r="A17" s="2"/>
      <c r="B17" s="2" t="str">
        <f>VLOOKUP($F17,'Tournoi 2025'!$B$6:$I$88,2,FALSE)</f>
        <v>vendredi 24 janvier</v>
      </c>
      <c r="C17" s="2" t="str">
        <f>VLOOKUP($F17,'Tournoi 2025'!$B$6:$I$88,3,FALSE)</f>
        <v>19h15</v>
      </c>
      <c r="D17" s="2" t="str">
        <f>VLOOKUP($F17,'Tournoi 2025'!$B$6:$I$88,4,FALSE)</f>
        <v>St-Bruno</v>
      </c>
      <c r="E17" s="2" t="str">
        <f>VLOOKUP($F17,'Tournoi 2025'!$B$6:$I$88,5,FALSE)</f>
        <v>Inter B</v>
      </c>
      <c r="F17" s="16" t="s">
        <v>55</v>
      </c>
      <c r="G17" s="2" t="str">
        <f>VLOOKUP($F17,'Tournoi 2025'!$B$6:$I$88,6,FALSE)</f>
        <v>Ste-Julie</v>
      </c>
      <c r="H17" s="60">
        <v>2</v>
      </c>
      <c r="I17" s="2" t="str">
        <f>VLOOKUP($F17,'Tournoi 2025'!$B$6:$I$88,8,FALSE)</f>
        <v>Pointe Claire</v>
      </c>
      <c r="J17" s="60">
        <v>3</v>
      </c>
    </row>
    <row r="18" spans="1:11" ht="24.75" customHeight="1" x14ac:dyDescent="0.35">
      <c r="A18" s="2"/>
      <c r="B18" s="2" t="str">
        <f>VLOOKUP($F18,'Tournoi 2025'!$B$6:$I$88,2,FALSE)</f>
        <v>vendredi 24 janvier</v>
      </c>
      <c r="C18" s="2" t="str">
        <f>VLOOKUP($F18,'Tournoi 2025'!$B$6:$I$88,3,FALSE)</f>
        <v>20h15</v>
      </c>
      <c r="D18" s="2" t="str">
        <f>VLOOKUP($F18,'Tournoi 2025'!$B$6:$I$88,4,FALSE)</f>
        <v>St-Basile</v>
      </c>
      <c r="E18" s="2" t="str">
        <f>VLOOKUP($F18,'Tournoi 2025'!$B$6:$I$88,5,FALSE)</f>
        <v>Inter B</v>
      </c>
      <c r="F18" s="16" t="s">
        <v>56</v>
      </c>
      <c r="G18" s="2" t="str">
        <f>VLOOKUP($F18,'Tournoi 2025'!$B$6:$I$88,6,FALSE)</f>
        <v>Intrépides</v>
      </c>
      <c r="H18" s="60">
        <v>9</v>
      </c>
      <c r="I18" s="2" t="str">
        <f>VLOOKUP($F18,'Tournoi 2025'!$B$6:$I$88,8,FALSE)</f>
        <v>Lévis</v>
      </c>
      <c r="J18" s="60">
        <v>2</v>
      </c>
    </row>
    <row r="19" spans="1:11" ht="24.75" customHeight="1" x14ac:dyDescent="0.35">
      <c r="A19" s="2"/>
      <c r="B19" s="2" t="str">
        <f>VLOOKUP($F19,'Tournoi 2025'!$B$6:$I$88,2,FALSE)</f>
        <v>vendredi 24 janvier</v>
      </c>
      <c r="C19" s="2" t="str">
        <f>VLOOKUP($F19,'Tournoi 2025'!$B$6:$I$88,3,FALSE)</f>
        <v>21h15</v>
      </c>
      <c r="D19" s="2" t="str">
        <f>VLOOKUP($F19,'Tournoi 2025'!$B$6:$I$88,4,FALSE)</f>
        <v>St-Basile</v>
      </c>
      <c r="E19" s="2" t="str">
        <f>VLOOKUP($F19,'Tournoi 2025'!$B$6:$I$88,5,FALSE)</f>
        <v>Inter B</v>
      </c>
      <c r="F19" s="16" t="s">
        <v>54</v>
      </c>
      <c r="G19" s="2" t="str">
        <f>VLOOKUP($F19,'Tournoi 2025'!$B$6:$I$88,6,FALSE)</f>
        <v>La Capitale</v>
      </c>
      <c r="H19" s="60">
        <v>5</v>
      </c>
      <c r="I19" s="2" t="str">
        <f>VLOOKUP($F19,'Tournoi 2025'!$B$6:$I$88,8,FALSE)</f>
        <v>LSH B4</v>
      </c>
      <c r="J19" s="60">
        <v>3</v>
      </c>
    </row>
    <row r="20" spans="1:11" ht="24.75" customHeight="1" x14ac:dyDescent="0.35">
      <c r="A20" s="2"/>
      <c r="B20" s="2" t="str">
        <f>VLOOKUP($F20,'Tournoi 2025'!$B$6:$I$88,2,FALSE)</f>
        <v>samedi 25 janvier</v>
      </c>
      <c r="C20" s="2" t="str">
        <f>VLOOKUP($F20,'Tournoi 2025'!$B$6:$I$88,3,FALSE)</f>
        <v>10h00</v>
      </c>
      <c r="D20" s="2" t="str">
        <f>VLOOKUP($F20,'Tournoi 2025'!$B$6:$I$88,4,FALSE)</f>
        <v>St-Basile</v>
      </c>
      <c r="E20" s="2" t="str">
        <f>VLOOKUP($F20,'Tournoi 2025'!$B$6:$I$88,5,FALSE)</f>
        <v>Inter B</v>
      </c>
      <c r="F20" s="16" t="s">
        <v>57</v>
      </c>
      <c r="G20" s="2" t="str">
        <f>VLOOKUP($F20,'Tournoi 2025'!$B$6:$I$88,6,FALSE)</f>
        <v>Lévis</v>
      </c>
      <c r="H20" s="60">
        <v>2</v>
      </c>
      <c r="I20" s="2" t="str">
        <f>VLOOKUP($F20,'Tournoi 2025'!$B$6:$I$88,8,FALSE)</f>
        <v>Sept-Iles</v>
      </c>
      <c r="J20" s="60">
        <v>8</v>
      </c>
    </row>
    <row r="21" spans="1:11" ht="24.75" customHeight="1" x14ac:dyDescent="0.35">
      <c r="A21" s="2"/>
      <c r="B21" s="2" t="str">
        <f>VLOOKUP($F21,'Tournoi 2025'!$B$6:$I$88,2,FALSE)</f>
        <v>samedi 25 janvier</v>
      </c>
      <c r="C21" s="2" t="str">
        <f>VLOOKUP($F21,'Tournoi 2025'!$B$6:$I$88,3,FALSE)</f>
        <v>10h00</v>
      </c>
      <c r="D21" s="2" t="str">
        <f>VLOOKUP($F21,'Tournoi 2025'!$B$6:$I$88,4,FALSE)</f>
        <v>St-Bruno</v>
      </c>
      <c r="E21" s="2" t="str">
        <f>VLOOKUP($F21,'Tournoi 2025'!$B$6:$I$88,5,FALSE)</f>
        <v>Inter B</v>
      </c>
      <c r="F21" s="16" t="s">
        <v>60</v>
      </c>
      <c r="G21" s="2" t="str">
        <f>VLOOKUP($F21,'Tournoi 2025'!$B$6:$I$88,6,FALSE)</f>
        <v>Ste-Julie</v>
      </c>
      <c r="H21" s="60">
        <v>4</v>
      </c>
      <c r="I21" s="2" t="str">
        <f>VLOOKUP($F21,'Tournoi 2025'!$B$6:$I$88,8,FALSE)</f>
        <v>La Capitale</v>
      </c>
      <c r="J21" s="60">
        <v>1</v>
      </c>
    </row>
    <row r="22" spans="1:11" ht="24.75" customHeight="1" x14ac:dyDescent="0.35">
      <c r="A22" s="2"/>
      <c r="B22" s="2" t="str">
        <f>VLOOKUP($F22,'Tournoi 2025'!$B$6:$I$88,2,FALSE)</f>
        <v>samedi 25 janvier</v>
      </c>
      <c r="C22" s="2" t="str">
        <f>VLOOKUP($F22,'Tournoi 2025'!$B$6:$I$88,3,FALSE)</f>
        <v>14h15</v>
      </c>
      <c r="D22" s="2" t="str">
        <f>VLOOKUP($F22,'Tournoi 2025'!$B$6:$I$88,4,FALSE)</f>
        <v>St-Bruno</v>
      </c>
      <c r="E22" s="2" t="str">
        <f>VLOOKUP($F22,'Tournoi 2025'!$B$6:$I$88,5,FALSE)</f>
        <v>Inter B</v>
      </c>
      <c r="F22" s="16" t="s">
        <v>61</v>
      </c>
      <c r="G22" s="2" t="str">
        <f>VLOOKUP($F22,'Tournoi 2025'!$B$6:$I$88,6,FALSE)</f>
        <v>Intrépides</v>
      </c>
      <c r="H22" s="60">
        <v>4</v>
      </c>
      <c r="I22" s="2" t="str">
        <f>VLOOKUP($F22,'Tournoi 2025'!$B$6:$I$88,8,FALSE)</f>
        <v>Longueuil</v>
      </c>
      <c r="J22" s="60">
        <v>3</v>
      </c>
    </row>
    <row r="23" spans="1:11" ht="24.75" customHeight="1" x14ac:dyDescent="0.35">
      <c r="A23" s="2"/>
      <c r="B23" s="2" t="str">
        <f>VLOOKUP($F23,'Tournoi 2025'!$B$6:$I$88,2,FALSE)</f>
        <v>samedi 25 janvier</v>
      </c>
      <c r="C23" s="2" t="str">
        <f>VLOOKUP($F23,'Tournoi 2025'!$B$6:$I$88,3,FALSE)</f>
        <v>15h15</v>
      </c>
      <c r="D23" s="2" t="str">
        <f>VLOOKUP($F23,'Tournoi 2025'!$B$6:$I$88,4,FALSE)</f>
        <v>St-Basile</v>
      </c>
      <c r="E23" s="2" t="str">
        <f>VLOOKUP($F23,'Tournoi 2025'!$B$6:$I$88,5,FALSE)</f>
        <v>Inter B</v>
      </c>
      <c r="F23" s="16" t="s">
        <v>62</v>
      </c>
      <c r="G23" s="2" t="str">
        <f>VLOOKUP($F23,'Tournoi 2025'!$B$6:$I$88,6,FALSE)</f>
        <v>MER</v>
      </c>
      <c r="H23" s="60">
        <v>9</v>
      </c>
      <c r="I23" s="2" t="str">
        <f>VLOOKUP($F23,'Tournoi 2025'!$B$6:$I$88,8,FALSE)</f>
        <v>Lévis</v>
      </c>
      <c r="J23" s="60">
        <v>2</v>
      </c>
    </row>
    <row r="24" spans="1:11" ht="24.75" customHeight="1" x14ac:dyDescent="0.35">
      <c r="A24" s="2"/>
      <c r="B24" s="2" t="str">
        <f>VLOOKUP($F24,'Tournoi 2025'!$B$6:$I$88,2,FALSE)</f>
        <v>samedi 25 janvier</v>
      </c>
      <c r="C24" s="2" t="str">
        <f>VLOOKUP($F24,'Tournoi 2025'!$B$6:$I$88,3,FALSE)</f>
        <v>17h30</v>
      </c>
      <c r="D24" s="2" t="str">
        <f>VLOOKUP($F24,'Tournoi 2025'!$B$6:$I$88,4,FALSE)</f>
        <v>St-Bruno</v>
      </c>
      <c r="E24" s="2" t="str">
        <f>VLOOKUP($F24,'Tournoi 2025'!$B$6:$I$88,5,FALSE)</f>
        <v>Inter B</v>
      </c>
      <c r="F24" s="16" t="s">
        <v>63</v>
      </c>
      <c r="G24" s="2" t="str">
        <f>VLOOKUP($F24,'Tournoi 2025'!$B$6:$I$88,6,FALSE)</f>
        <v>Sept-Iles</v>
      </c>
      <c r="H24" s="60">
        <v>7</v>
      </c>
      <c r="I24" s="2" t="str">
        <f>VLOOKUP($F24,'Tournoi 2025'!$B$6:$I$88,8,FALSE)</f>
        <v>4 CItés</v>
      </c>
      <c r="J24" s="60">
        <v>1</v>
      </c>
    </row>
    <row r="25" spans="1:11" ht="24.75" customHeight="1" x14ac:dyDescent="0.35">
      <c r="A25" s="2"/>
      <c r="B25" s="2" t="str">
        <f>VLOOKUP($F25,'Tournoi 2025'!$B$6:$I$88,2,FALSE)</f>
        <v>samedi 25 janvier</v>
      </c>
      <c r="C25" s="2" t="str">
        <f>VLOOKUP($F25,'Tournoi 2025'!$B$6:$I$88,3,FALSE)</f>
        <v>18h30</v>
      </c>
      <c r="D25" s="2" t="str">
        <f>VLOOKUP($F25,'Tournoi 2025'!$B$6:$I$88,4,FALSE)</f>
        <v>St-Basile</v>
      </c>
      <c r="E25" s="2" t="str">
        <f>VLOOKUP($F25,'Tournoi 2025'!$B$6:$I$88,5,FALSE)</f>
        <v>Inter B</v>
      </c>
      <c r="F25" s="16" t="s">
        <v>64</v>
      </c>
      <c r="G25" s="2" t="str">
        <f>VLOOKUP($F25,'Tournoi 2025'!$B$6:$I$88,6,FALSE)</f>
        <v>Pointe Claire</v>
      </c>
      <c r="H25" s="60">
        <v>2</v>
      </c>
      <c r="I25" s="2" t="str">
        <f>VLOOKUP($F25,'Tournoi 2025'!$B$6:$I$88,8,FALSE)</f>
        <v>LSH B4</v>
      </c>
      <c r="J25" s="60">
        <v>1</v>
      </c>
    </row>
    <row r="26" spans="1:11" ht="24.75" customHeight="1" x14ac:dyDescent="0.35">
      <c r="A26" s="2"/>
      <c r="B26" s="2" t="str">
        <f>VLOOKUP($F26,'Tournoi 2025'!$B$6:$I$88,2,FALSE)</f>
        <v>samedi 25 janvier</v>
      </c>
      <c r="C26" s="2" t="str">
        <f>VLOOKUP($F26,'Tournoi 2025'!$B$6:$I$88,3,FALSE)</f>
        <v>19h30</v>
      </c>
      <c r="D26" s="2" t="str">
        <f>VLOOKUP($F26,'Tournoi 2025'!$B$6:$I$88,4,FALSE)</f>
        <v>St-Bruno</v>
      </c>
      <c r="E26" s="2" t="str">
        <f>VLOOKUP($F26,'Tournoi 2025'!$B$6:$I$88,5,FALSE)</f>
        <v>Inter B</v>
      </c>
      <c r="F26" s="16" t="s">
        <v>125</v>
      </c>
      <c r="G26" s="2" t="str">
        <f>VLOOKUP($F26,'Tournoi 2025'!$B$6:$I$88,6,FALSE)</f>
        <v>La Capitale</v>
      </c>
      <c r="H26" s="60">
        <v>3</v>
      </c>
      <c r="I26" s="2" t="str">
        <f>VLOOKUP($F26,'Tournoi 2025'!$B$6:$I$88,8,FALSE)</f>
        <v>St-Hyacinthe</v>
      </c>
      <c r="J26" s="60">
        <v>3</v>
      </c>
    </row>
    <row r="27" spans="1:11" ht="24.75" customHeight="1" x14ac:dyDescent="0.35">
      <c r="A27" s="2"/>
      <c r="B27" s="2" t="str">
        <f>VLOOKUP($F27,'Tournoi 2025'!$B$6:$I$88,2,FALSE)</f>
        <v>samedi 25 janvier</v>
      </c>
      <c r="C27" s="2" t="str">
        <f>VLOOKUP($F27,'Tournoi 2025'!$B$6:$I$88,3,FALSE)</f>
        <v>19h30</v>
      </c>
      <c r="D27" s="2" t="str">
        <f>VLOOKUP($F27,'Tournoi 2025'!$B$6:$I$88,4,FALSE)</f>
        <v>St-Basile</v>
      </c>
      <c r="E27" s="2" t="str">
        <f>VLOOKUP($F27,'Tournoi 2025'!$B$6:$I$88,5,FALSE)</f>
        <v>Inter B</v>
      </c>
      <c r="F27" s="16" t="s">
        <v>126</v>
      </c>
      <c r="G27" s="2" t="str">
        <f>VLOOKUP($F27,'Tournoi 2025'!$B$6:$I$88,6,FALSE)</f>
        <v>St-Eustache</v>
      </c>
      <c r="H27" s="60">
        <v>5</v>
      </c>
      <c r="I27" s="2" t="str">
        <f>VLOOKUP($F27,'Tournoi 2025'!$B$6:$I$88,8,FALSE)</f>
        <v>Ste-Julie</v>
      </c>
      <c r="J27" s="60">
        <v>4</v>
      </c>
    </row>
    <row r="28" spans="1:11" ht="24.75" customHeight="1" x14ac:dyDescent="0.35">
      <c r="A28" s="2"/>
      <c r="B28" s="2" t="str">
        <f>VLOOKUP($F28,'Tournoi 2025'!$B$6:$I$88,2,FALSE)</f>
        <v>dimanche 26 janvier</v>
      </c>
      <c r="C28" s="2" t="str">
        <f>VLOOKUP($F28,'Tournoi 2025'!$B$6:$I$88,3,FALSE)</f>
        <v>9h00</v>
      </c>
      <c r="D28" s="2" t="str">
        <f>VLOOKUP($F28,'Tournoi 2025'!$B$6:$I$88,4,FALSE)</f>
        <v>St-Basile</v>
      </c>
      <c r="E28" s="2" t="str">
        <f>VLOOKUP($F28,'Tournoi 2025'!$B$6:$I$88,5,FALSE)</f>
        <v>Inter B</v>
      </c>
      <c r="F28" s="16" t="s">
        <v>127</v>
      </c>
      <c r="G28" s="2" t="s">
        <v>138</v>
      </c>
      <c r="H28" s="60">
        <v>5</v>
      </c>
      <c r="I28" s="2" t="s">
        <v>29</v>
      </c>
      <c r="J28" s="60">
        <v>2</v>
      </c>
      <c r="K28" s="71" t="s">
        <v>175</v>
      </c>
    </row>
    <row r="29" spans="1:11" ht="24.75" customHeight="1" x14ac:dyDescent="0.35">
      <c r="A29" s="2"/>
      <c r="B29" s="2" t="str">
        <f>VLOOKUP($F29,'Tournoi 2025'!$B$6:$I$88,2,FALSE)</f>
        <v>dimanche 26 janvier</v>
      </c>
      <c r="C29" s="2" t="str">
        <f>VLOOKUP($F29,'Tournoi 2025'!$B$6:$I$88,3,FALSE)</f>
        <v>10h15</v>
      </c>
      <c r="D29" s="2" t="str">
        <f>VLOOKUP($F29,'Tournoi 2025'!$B$6:$I$88,4,FALSE)</f>
        <v>St-Basile</v>
      </c>
      <c r="E29" s="2" t="str">
        <f>VLOOKUP($F29,'Tournoi 2025'!$B$6:$I$88,5,FALSE)</f>
        <v>Inter B</v>
      </c>
      <c r="F29" s="16" t="s">
        <v>128</v>
      </c>
      <c r="G29" s="2" t="s">
        <v>170</v>
      </c>
      <c r="H29" s="60">
        <v>4</v>
      </c>
      <c r="I29" s="2" t="s">
        <v>110</v>
      </c>
      <c r="J29" s="60">
        <v>3</v>
      </c>
      <c r="K29" s="71" t="s">
        <v>175</v>
      </c>
    </row>
    <row r="30" spans="1:11" ht="24.75" customHeight="1" x14ac:dyDescent="0.25">
      <c r="A30" s="2"/>
      <c r="B30" s="2" t="str">
        <f>VLOOKUP($F30,'Tournoi 2025'!$B$6:$I$88,2,FALSE)</f>
        <v>dimanche 26 janvier</v>
      </c>
      <c r="C30" s="2" t="str">
        <f>VLOOKUP($F30,'Tournoi 2025'!$B$6:$I$88,3,FALSE)</f>
        <v>15h00</v>
      </c>
      <c r="D30" s="2" t="str">
        <f>VLOOKUP($F30,'Tournoi 2025'!$B$6:$I$88,4,FALSE)</f>
        <v>St-Bruno</v>
      </c>
      <c r="E30" s="2" t="str">
        <f>VLOOKUP($F30,'Tournoi 2025'!$B$6:$I$88,5,FALSE)</f>
        <v>Inter B</v>
      </c>
      <c r="F30" s="16" t="s">
        <v>129</v>
      </c>
      <c r="G30" s="36" t="s">
        <v>170</v>
      </c>
      <c r="H30" s="36">
        <v>1</v>
      </c>
      <c r="I30" s="70" t="s">
        <v>138</v>
      </c>
      <c r="J30" s="36">
        <v>6</v>
      </c>
    </row>
    <row r="32" spans="1:11" ht="13.5" thickBot="1" x14ac:dyDescent="0.25"/>
    <row r="33" spans="3:15" ht="15" x14ac:dyDescent="0.2">
      <c r="C33" s="68" t="s">
        <v>69</v>
      </c>
      <c r="D33" s="23" t="s">
        <v>33</v>
      </c>
      <c r="E33" s="23" t="s">
        <v>33</v>
      </c>
      <c r="F33" s="23" t="s">
        <v>33</v>
      </c>
      <c r="G33" s="68" t="s">
        <v>31</v>
      </c>
      <c r="H33" s="68" t="s">
        <v>32</v>
      </c>
    </row>
    <row r="34" spans="3:15" ht="15.75" thickBot="1" x14ac:dyDescent="0.25">
      <c r="C34" s="69"/>
      <c r="D34" s="24">
        <v>1</v>
      </c>
      <c r="E34" s="24">
        <v>2</v>
      </c>
      <c r="F34" s="24">
        <v>3</v>
      </c>
      <c r="G34" s="69"/>
      <c r="H34" s="69"/>
    </row>
    <row r="35" spans="3:15" ht="29.45" customHeight="1" thickBot="1" x14ac:dyDescent="0.25">
      <c r="C35" s="25" t="s">
        <v>29</v>
      </c>
      <c r="D35" s="57">
        <v>2</v>
      </c>
      <c r="E35" s="57">
        <v>2</v>
      </c>
      <c r="F35" s="57">
        <v>2</v>
      </c>
      <c r="G35" s="58">
        <f t="shared" ref="G35:G40" si="0">SUM(D35:F35)</f>
        <v>6</v>
      </c>
      <c r="H35" s="58">
        <v>1</v>
      </c>
    </row>
    <row r="36" spans="3:15" ht="29.45" customHeight="1" thickBot="1" x14ac:dyDescent="0.3">
      <c r="C36" s="25" t="s">
        <v>170</v>
      </c>
      <c r="D36" s="57">
        <v>2</v>
      </c>
      <c r="E36" s="57">
        <v>2</v>
      </c>
      <c r="F36" s="57">
        <v>0</v>
      </c>
      <c r="G36" s="58">
        <f t="shared" si="0"/>
        <v>4</v>
      </c>
      <c r="H36" s="58">
        <v>2</v>
      </c>
      <c r="N36" s="49"/>
    </row>
    <row r="37" spans="3:15" ht="29.45" customHeight="1" thickBot="1" x14ac:dyDescent="0.25">
      <c r="C37" s="25" t="s">
        <v>109</v>
      </c>
      <c r="D37" s="57">
        <v>0</v>
      </c>
      <c r="E37" s="57">
        <v>2</v>
      </c>
      <c r="F37" s="57">
        <v>2</v>
      </c>
      <c r="G37" s="58">
        <f t="shared" si="0"/>
        <v>4</v>
      </c>
      <c r="H37" s="58">
        <v>3</v>
      </c>
    </row>
    <row r="38" spans="3:15" ht="29.45" customHeight="1" thickBot="1" x14ac:dyDescent="0.3">
      <c r="C38" s="25" t="s">
        <v>124</v>
      </c>
      <c r="D38" s="57">
        <v>0</v>
      </c>
      <c r="E38" s="57">
        <v>1</v>
      </c>
      <c r="F38" s="57">
        <v>2</v>
      </c>
      <c r="G38" s="58">
        <f t="shared" si="0"/>
        <v>3</v>
      </c>
      <c r="H38" s="58">
        <v>4</v>
      </c>
      <c r="O38" s="49"/>
    </row>
    <row r="39" spans="3:15" ht="29.45" customHeight="1" thickBot="1" x14ac:dyDescent="0.25">
      <c r="C39" s="25" t="s">
        <v>84</v>
      </c>
      <c r="D39" s="57">
        <v>0</v>
      </c>
      <c r="E39" s="57">
        <v>1</v>
      </c>
      <c r="F39" s="57">
        <v>0</v>
      </c>
      <c r="G39" s="58">
        <f t="shared" si="0"/>
        <v>1</v>
      </c>
      <c r="H39" s="58">
        <v>5</v>
      </c>
    </row>
    <row r="40" spans="3:15" ht="29.45" customHeight="1" thickBot="1" x14ac:dyDescent="0.25">
      <c r="C40" s="25" t="s">
        <v>81</v>
      </c>
      <c r="D40" s="57">
        <v>0</v>
      </c>
      <c r="E40" s="57">
        <v>0</v>
      </c>
      <c r="F40" s="57">
        <v>0</v>
      </c>
      <c r="G40" s="58">
        <f t="shared" si="0"/>
        <v>0</v>
      </c>
      <c r="H40" s="58">
        <v>6</v>
      </c>
    </row>
    <row r="41" spans="3:15" ht="29.45" customHeight="1" thickBot="1" x14ac:dyDescent="0.25"/>
    <row r="42" spans="3:15" ht="15" customHeight="1" x14ac:dyDescent="0.2">
      <c r="C42" s="68" t="s">
        <v>70</v>
      </c>
      <c r="D42" s="23" t="s">
        <v>33</v>
      </c>
      <c r="E42" s="23" t="s">
        <v>33</v>
      </c>
      <c r="F42" s="23" t="s">
        <v>33</v>
      </c>
      <c r="G42" s="68" t="s">
        <v>31</v>
      </c>
      <c r="H42" s="68" t="s">
        <v>32</v>
      </c>
    </row>
    <row r="43" spans="3:15" ht="15" customHeight="1" thickBot="1" x14ac:dyDescent="0.3">
      <c r="C43" s="69"/>
      <c r="D43" s="24">
        <v>1</v>
      </c>
      <c r="E43" s="24">
        <v>2</v>
      </c>
      <c r="F43" s="24">
        <v>3</v>
      </c>
      <c r="G43" s="69"/>
      <c r="H43" s="69"/>
      <c r="N43" s="49"/>
    </row>
    <row r="44" spans="3:15" ht="28.5" customHeight="1" thickBot="1" x14ac:dyDescent="0.25">
      <c r="C44" s="25" t="s">
        <v>110</v>
      </c>
      <c r="D44" s="57">
        <v>2</v>
      </c>
      <c r="E44" s="57">
        <v>2</v>
      </c>
      <c r="F44" s="57">
        <v>2</v>
      </c>
      <c r="G44" s="58">
        <f t="shared" ref="G44:G49" si="1">SUM(D44:F44)</f>
        <v>6</v>
      </c>
      <c r="H44" s="58">
        <v>1</v>
      </c>
    </row>
    <row r="45" spans="3:15" ht="28.5" customHeight="1" thickBot="1" x14ac:dyDescent="0.3">
      <c r="C45" s="25" t="s">
        <v>111</v>
      </c>
      <c r="D45" s="57">
        <v>1</v>
      </c>
      <c r="E45" s="57">
        <v>2</v>
      </c>
      <c r="F45" s="57">
        <v>2</v>
      </c>
      <c r="G45" s="58">
        <f t="shared" si="1"/>
        <v>5</v>
      </c>
      <c r="H45" s="58">
        <v>2</v>
      </c>
      <c r="O45" s="49"/>
    </row>
    <row r="46" spans="3:15" ht="28.5" customHeight="1" thickBot="1" x14ac:dyDescent="0.25">
      <c r="C46" s="25" t="s">
        <v>52</v>
      </c>
      <c r="D46" s="57">
        <v>2</v>
      </c>
      <c r="E46" s="57">
        <v>0</v>
      </c>
      <c r="F46" s="57">
        <v>1</v>
      </c>
      <c r="G46" s="58">
        <f t="shared" si="1"/>
        <v>3</v>
      </c>
      <c r="H46" s="58">
        <v>3</v>
      </c>
    </row>
    <row r="47" spans="3:15" ht="28.5" customHeight="1" thickBot="1" x14ac:dyDescent="0.25">
      <c r="C47" s="25" t="s">
        <v>85</v>
      </c>
      <c r="D47" s="57">
        <v>1</v>
      </c>
      <c r="E47" s="57">
        <v>0</v>
      </c>
      <c r="F47" s="57">
        <v>1</v>
      </c>
      <c r="G47" s="58">
        <f t="shared" si="1"/>
        <v>2</v>
      </c>
      <c r="H47" s="58">
        <v>5</v>
      </c>
    </row>
    <row r="48" spans="3:15" ht="28.5" customHeight="1" thickBot="1" x14ac:dyDescent="0.25">
      <c r="C48" s="25" t="s">
        <v>30</v>
      </c>
      <c r="D48" s="57">
        <v>0</v>
      </c>
      <c r="E48" s="57">
        <v>2</v>
      </c>
      <c r="F48" s="57">
        <v>0</v>
      </c>
      <c r="G48" s="58">
        <f t="shared" si="1"/>
        <v>2</v>
      </c>
      <c r="H48" s="58">
        <v>4</v>
      </c>
    </row>
    <row r="49" spans="3:8" ht="28.5" customHeight="1" thickBot="1" x14ac:dyDescent="0.25">
      <c r="C49" s="25" t="s">
        <v>169</v>
      </c>
      <c r="D49" s="57">
        <v>0</v>
      </c>
      <c r="E49" s="57">
        <v>0</v>
      </c>
      <c r="F49" s="57">
        <v>0</v>
      </c>
      <c r="G49" s="58">
        <f t="shared" si="1"/>
        <v>0</v>
      </c>
      <c r="H49" s="58">
        <v>6</v>
      </c>
    </row>
  </sheetData>
  <sortState xmlns:xlrd2="http://schemas.microsoft.com/office/spreadsheetml/2017/richdata2" ref="C44:G49">
    <sortCondition descending="1" ref="G44:G49"/>
  </sortState>
  <mergeCells count="6">
    <mergeCell ref="C42:C43"/>
    <mergeCell ref="G42:G43"/>
    <mergeCell ref="H42:H43"/>
    <mergeCell ref="C33:C34"/>
    <mergeCell ref="G33:G34"/>
    <mergeCell ref="H33:H34"/>
  </mergeCells>
  <phoneticPr fontId="1" type="noConversion"/>
  <pageMargins left="0.7" right="0.7" top="0.75" bottom="0.75" header="0.3" footer="0.3"/>
  <pageSetup scale="73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2:L47"/>
  <sheetViews>
    <sheetView showGridLines="0" topLeftCell="A27" zoomScale="80" zoomScaleNormal="80" zoomScaleSheetLayoutView="94" workbookViewId="0">
      <selection activeCell="M39" sqref="M39"/>
    </sheetView>
  </sheetViews>
  <sheetFormatPr baseColWidth="10" defaultColWidth="11.42578125" defaultRowHeight="21" customHeight="1" x14ac:dyDescent="0.25"/>
  <cols>
    <col min="1" max="1" width="11.42578125" style="1"/>
    <col min="2" max="2" width="22.140625" style="1" customWidth="1"/>
    <col min="3" max="3" width="9.42578125" style="1" customWidth="1"/>
    <col min="4" max="4" width="13.28515625" style="1" customWidth="1"/>
    <col min="5" max="5" width="20.85546875" style="1" customWidth="1"/>
    <col min="6" max="6" width="11.85546875" style="1" customWidth="1"/>
    <col min="7" max="7" width="27.140625" style="1" bestFit="1" customWidth="1"/>
    <col min="8" max="8" width="4.5703125" style="1" customWidth="1"/>
    <col min="9" max="9" width="27.140625" style="1" bestFit="1" customWidth="1"/>
    <col min="10" max="10" width="4.5703125" style="1" customWidth="1"/>
    <col min="11" max="16384" width="11.42578125" style="1"/>
  </cols>
  <sheetData>
    <row r="2" spans="1:12" ht="21" customHeight="1" x14ac:dyDescent="0.3">
      <c r="C2" s="15"/>
      <c r="D2" s="48" t="s">
        <v>74</v>
      </c>
    </row>
    <row r="3" spans="1:12" ht="21" customHeight="1" x14ac:dyDescent="0.25">
      <c r="D3" s="15" t="s">
        <v>15</v>
      </c>
    </row>
    <row r="4" spans="1:12" ht="49.5" customHeight="1" thickBot="1" x14ac:dyDescent="0.3"/>
    <row r="5" spans="1:12" ht="33" customHeight="1" thickBot="1" x14ac:dyDescent="0.3">
      <c r="B5" s="12" t="s">
        <v>0</v>
      </c>
      <c r="C5" s="13" t="s">
        <v>1</v>
      </c>
      <c r="D5" s="13" t="s">
        <v>3</v>
      </c>
      <c r="E5" s="13" t="s">
        <v>2</v>
      </c>
      <c r="F5" s="13" t="s">
        <v>8</v>
      </c>
      <c r="G5" s="13" t="s">
        <v>6</v>
      </c>
      <c r="H5" s="13"/>
      <c r="I5" s="22" t="s">
        <v>5</v>
      </c>
      <c r="J5" s="13"/>
    </row>
    <row r="6" spans="1:12" ht="21" customHeight="1" x14ac:dyDescent="0.25">
      <c r="A6" s="34"/>
      <c r="B6" s="41" t="s">
        <v>75</v>
      </c>
      <c r="C6" s="36" t="s">
        <v>34</v>
      </c>
      <c r="D6" s="36" t="s">
        <v>137</v>
      </c>
      <c r="E6" s="36" t="s">
        <v>132</v>
      </c>
      <c r="F6" s="36" t="s">
        <v>35</v>
      </c>
      <c r="G6" s="36" t="s">
        <v>85</v>
      </c>
      <c r="H6" s="36">
        <v>0</v>
      </c>
      <c r="I6" s="36" t="s">
        <v>29</v>
      </c>
      <c r="J6" s="36">
        <v>2</v>
      </c>
      <c r="L6" s="18"/>
    </row>
    <row r="7" spans="1:12" ht="21" customHeight="1" x14ac:dyDescent="0.25">
      <c r="A7" s="32"/>
      <c r="B7" s="50" t="s">
        <v>75</v>
      </c>
      <c r="C7" s="45" t="s">
        <v>59</v>
      </c>
      <c r="D7" s="45" t="s">
        <v>137</v>
      </c>
      <c r="E7" s="36" t="s">
        <v>133</v>
      </c>
      <c r="F7" s="36" t="s">
        <v>22</v>
      </c>
      <c r="G7" s="36" t="s">
        <v>84</v>
      </c>
      <c r="H7" s="36">
        <v>2</v>
      </c>
      <c r="I7" s="36" t="s">
        <v>29</v>
      </c>
      <c r="J7" s="36">
        <v>9</v>
      </c>
      <c r="L7" s="18"/>
    </row>
    <row r="8" spans="1:12" ht="21" customHeight="1" thickBot="1" x14ac:dyDescent="0.3">
      <c r="A8" s="38"/>
      <c r="B8" s="39" t="s">
        <v>75</v>
      </c>
      <c r="C8" s="40" t="s">
        <v>65</v>
      </c>
      <c r="D8" s="40" t="s">
        <v>137</v>
      </c>
      <c r="E8" s="40" t="s">
        <v>134</v>
      </c>
      <c r="F8" s="40" t="s">
        <v>100</v>
      </c>
      <c r="G8" s="40" t="s">
        <v>29</v>
      </c>
      <c r="H8" s="40">
        <v>3</v>
      </c>
      <c r="I8" s="40" t="s">
        <v>51</v>
      </c>
      <c r="J8" s="40">
        <v>1</v>
      </c>
      <c r="L8" s="18"/>
    </row>
    <row r="9" spans="1:12" ht="21" customHeight="1" x14ac:dyDescent="0.25">
      <c r="A9" s="34"/>
      <c r="B9" s="41" t="s">
        <v>76</v>
      </c>
      <c r="C9" s="36" t="s">
        <v>34</v>
      </c>
      <c r="D9" s="2" t="s">
        <v>137</v>
      </c>
      <c r="E9" s="2" t="s">
        <v>133</v>
      </c>
      <c r="F9" s="2" t="s">
        <v>23</v>
      </c>
      <c r="G9" s="2" t="s">
        <v>170</v>
      </c>
      <c r="H9" s="2">
        <v>3</v>
      </c>
      <c r="I9" s="2" t="s">
        <v>124</v>
      </c>
      <c r="J9" s="2">
        <v>1</v>
      </c>
      <c r="L9" s="18"/>
    </row>
    <row r="10" spans="1:12" ht="21" customHeight="1" x14ac:dyDescent="0.25">
      <c r="A10" s="32"/>
      <c r="B10" s="17" t="s">
        <v>76</v>
      </c>
      <c r="C10" s="45" t="s">
        <v>59</v>
      </c>
      <c r="D10" s="5" t="s">
        <v>137</v>
      </c>
      <c r="E10" s="2" t="s">
        <v>133</v>
      </c>
      <c r="F10" s="2" t="s">
        <v>24</v>
      </c>
      <c r="G10" s="2" t="s">
        <v>169</v>
      </c>
      <c r="H10" s="2">
        <v>3</v>
      </c>
      <c r="I10" s="2" t="s">
        <v>110</v>
      </c>
      <c r="J10" s="2">
        <v>5</v>
      </c>
      <c r="L10" s="18"/>
    </row>
    <row r="11" spans="1:12" ht="21" customHeight="1" thickBot="1" x14ac:dyDescent="0.3">
      <c r="A11" s="38"/>
      <c r="B11" s="44" t="s">
        <v>76</v>
      </c>
      <c r="C11" s="40" t="s">
        <v>65</v>
      </c>
      <c r="D11" s="40" t="s">
        <v>137</v>
      </c>
      <c r="E11" s="40" t="s">
        <v>133</v>
      </c>
      <c r="F11" s="40" t="s">
        <v>25</v>
      </c>
      <c r="G11" s="40" t="s">
        <v>85</v>
      </c>
      <c r="H11" s="40">
        <v>4</v>
      </c>
      <c r="I11" s="40" t="s">
        <v>138</v>
      </c>
      <c r="J11" s="40">
        <v>4</v>
      </c>
      <c r="L11" s="18"/>
    </row>
    <row r="12" spans="1:12" ht="21" customHeight="1" x14ac:dyDescent="0.25">
      <c r="A12" s="33"/>
      <c r="B12" s="41" t="s">
        <v>77</v>
      </c>
      <c r="C12" s="2" t="s">
        <v>143</v>
      </c>
      <c r="D12" s="2" t="s">
        <v>137</v>
      </c>
      <c r="E12" s="36" t="s">
        <v>130</v>
      </c>
      <c r="F12" s="36" t="s">
        <v>86</v>
      </c>
      <c r="G12" s="36" t="s">
        <v>139</v>
      </c>
      <c r="H12" s="36">
        <v>4</v>
      </c>
      <c r="I12" s="36" t="s">
        <v>29</v>
      </c>
      <c r="J12" s="36">
        <v>1</v>
      </c>
    </row>
    <row r="13" spans="1:12" ht="21" customHeight="1" x14ac:dyDescent="0.25">
      <c r="A13" s="33"/>
      <c r="B13" s="41" t="s">
        <v>77</v>
      </c>
      <c r="C13" s="2" t="s">
        <v>71</v>
      </c>
      <c r="D13" s="2" t="s">
        <v>137</v>
      </c>
      <c r="E13" s="2" t="s">
        <v>130</v>
      </c>
      <c r="F13" s="2" t="s">
        <v>87</v>
      </c>
      <c r="G13" s="2" t="s">
        <v>95</v>
      </c>
      <c r="H13" s="2">
        <v>9</v>
      </c>
      <c r="I13" s="2" t="s">
        <v>85</v>
      </c>
      <c r="J13" s="2">
        <v>2</v>
      </c>
    </row>
    <row r="14" spans="1:12" ht="21" customHeight="1" x14ac:dyDescent="0.25">
      <c r="A14" s="33"/>
      <c r="B14" s="41" t="s">
        <v>77</v>
      </c>
      <c r="C14" s="2" t="s">
        <v>44</v>
      </c>
      <c r="D14" s="2" t="s">
        <v>137</v>
      </c>
      <c r="E14" s="2" t="s">
        <v>132</v>
      </c>
      <c r="F14" s="2" t="s">
        <v>38</v>
      </c>
      <c r="G14" s="2" t="s">
        <v>99</v>
      </c>
      <c r="H14" s="2">
        <v>5</v>
      </c>
      <c r="I14" s="2" t="s">
        <v>84</v>
      </c>
      <c r="J14" s="2">
        <v>0</v>
      </c>
    </row>
    <row r="15" spans="1:12" ht="21" customHeight="1" x14ac:dyDescent="0.25">
      <c r="A15" s="33"/>
      <c r="B15" s="41" t="s">
        <v>77</v>
      </c>
      <c r="C15" s="2" t="s">
        <v>44</v>
      </c>
      <c r="D15" s="29" t="s">
        <v>47</v>
      </c>
      <c r="E15" s="2" t="s">
        <v>80</v>
      </c>
      <c r="F15" s="2" t="s">
        <v>16</v>
      </c>
      <c r="G15" s="2" t="s">
        <v>164</v>
      </c>
      <c r="H15" s="2"/>
      <c r="I15" s="2" t="s">
        <v>163</v>
      </c>
      <c r="J15" s="2"/>
    </row>
    <row r="16" spans="1:12" ht="21" customHeight="1" x14ac:dyDescent="0.25">
      <c r="A16" s="33"/>
      <c r="B16" s="41" t="s">
        <v>77</v>
      </c>
      <c r="C16" s="2" t="s">
        <v>162</v>
      </c>
      <c r="D16" s="29" t="s">
        <v>47</v>
      </c>
      <c r="E16" s="2" t="s">
        <v>80</v>
      </c>
      <c r="F16" s="2" t="s">
        <v>17</v>
      </c>
      <c r="G16" s="2" t="s">
        <v>173</v>
      </c>
      <c r="H16" s="2"/>
      <c r="I16" s="2" t="s">
        <v>174</v>
      </c>
      <c r="J16" s="2"/>
    </row>
    <row r="17" spans="1:10" ht="21" customHeight="1" x14ac:dyDescent="0.25">
      <c r="A17" s="33"/>
      <c r="B17" s="41" t="s">
        <v>77</v>
      </c>
      <c r="C17" s="2" t="s">
        <v>142</v>
      </c>
      <c r="D17" s="2" t="s">
        <v>137</v>
      </c>
      <c r="E17" s="2" t="s">
        <v>133</v>
      </c>
      <c r="F17" s="2" t="s">
        <v>26</v>
      </c>
      <c r="G17" s="2" t="s">
        <v>109</v>
      </c>
      <c r="H17" s="2">
        <v>1</v>
      </c>
      <c r="I17" s="2" t="s">
        <v>170</v>
      </c>
      <c r="J17" s="2">
        <v>6</v>
      </c>
    </row>
    <row r="18" spans="1:10" ht="21" customHeight="1" x14ac:dyDescent="0.25">
      <c r="A18" s="31"/>
      <c r="B18" s="17" t="s">
        <v>77</v>
      </c>
      <c r="C18" s="2" t="s">
        <v>144</v>
      </c>
      <c r="D18" s="2" t="s">
        <v>137</v>
      </c>
      <c r="E18" s="2" t="s">
        <v>130</v>
      </c>
      <c r="F18" s="2" t="s">
        <v>88</v>
      </c>
      <c r="G18" s="2" t="s">
        <v>29</v>
      </c>
      <c r="H18" s="2">
        <v>1</v>
      </c>
      <c r="I18" s="2" t="s">
        <v>94</v>
      </c>
      <c r="J18" s="2">
        <v>4</v>
      </c>
    </row>
    <row r="19" spans="1:10" ht="21" customHeight="1" x14ac:dyDescent="0.25">
      <c r="A19" s="31"/>
      <c r="B19" s="17" t="s">
        <v>77</v>
      </c>
      <c r="C19" s="2" t="s">
        <v>73</v>
      </c>
      <c r="D19" s="2" t="s">
        <v>137</v>
      </c>
      <c r="E19" s="2" t="s">
        <v>133</v>
      </c>
      <c r="F19" s="2" t="s">
        <v>55</v>
      </c>
      <c r="G19" s="2" t="s">
        <v>30</v>
      </c>
      <c r="H19" s="2">
        <v>2</v>
      </c>
      <c r="I19" s="2" t="s">
        <v>138</v>
      </c>
      <c r="J19" s="2">
        <v>3</v>
      </c>
    </row>
    <row r="20" spans="1:10" ht="21" customHeight="1" thickBot="1" x14ac:dyDescent="0.3">
      <c r="A20" s="38"/>
      <c r="B20" s="44" t="s">
        <v>77</v>
      </c>
      <c r="C20" s="40" t="s">
        <v>145</v>
      </c>
      <c r="D20" s="40" t="s">
        <v>137</v>
      </c>
      <c r="E20" s="40" t="s">
        <v>134</v>
      </c>
      <c r="F20" s="40" t="s">
        <v>102</v>
      </c>
      <c r="G20" s="40" t="s">
        <v>108</v>
      </c>
      <c r="H20" s="40">
        <v>3</v>
      </c>
      <c r="I20" s="40" t="s">
        <v>51</v>
      </c>
      <c r="J20" s="40">
        <v>2</v>
      </c>
    </row>
    <row r="21" spans="1:10" ht="21" customHeight="1" x14ac:dyDescent="0.25">
      <c r="A21" s="32"/>
      <c r="B21" s="41" t="s">
        <v>78</v>
      </c>
      <c r="C21" s="36" t="s">
        <v>11</v>
      </c>
      <c r="D21" s="36" t="s">
        <v>137</v>
      </c>
      <c r="E21" s="36" t="s">
        <v>131</v>
      </c>
      <c r="F21" s="36" t="s">
        <v>116</v>
      </c>
      <c r="G21" s="36" t="s">
        <v>29</v>
      </c>
      <c r="H21" s="36">
        <v>6</v>
      </c>
      <c r="I21" s="36" t="s">
        <v>30</v>
      </c>
      <c r="J21" s="36">
        <v>13</v>
      </c>
    </row>
    <row r="22" spans="1:10" ht="21" customHeight="1" x14ac:dyDescent="0.25">
      <c r="A22" s="31"/>
      <c r="B22" s="41" t="s">
        <v>78</v>
      </c>
      <c r="C22" s="2" t="s">
        <v>10</v>
      </c>
      <c r="D22" s="43" t="s">
        <v>137</v>
      </c>
      <c r="E22" s="2" t="s">
        <v>132</v>
      </c>
      <c r="F22" s="2" t="s">
        <v>40</v>
      </c>
      <c r="G22" s="2" t="s">
        <v>150</v>
      </c>
      <c r="H22" s="2">
        <v>3</v>
      </c>
      <c r="I22" s="2" t="s">
        <v>99</v>
      </c>
      <c r="J22" s="2">
        <v>1</v>
      </c>
    </row>
    <row r="23" spans="1:10" ht="21" customHeight="1" x14ac:dyDescent="0.25">
      <c r="A23" s="33"/>
      <c r="B23" s="41" t="s">
        <v>78</v>
      </c>
      <c r="C23" s="2" t="s">
        <v>45</v>
      </c>
      <c r="D23" s="29" t="s">
        <v>47</v>
      </c>
      <c r="E23" s="2" t="s">
        <v>80</v>
      </c>
      <c r="F23" s="2" t="s">
        <v>18</v>
      </c>
      <c r="G23" s="2" t="s">
        <v>163</v>
      </c>
      <c r="H23" s="2"/>
      <c r="I23" s="2" t="s">
        <v>173</v>
      </c>
      <c r="J23" s="2"/>
    </row>
    <row r="24" spans="1:10" ht="21" customHeight="1" x14ac:dyDescent="0.25">
      <c r="A24" s="31"/>
      <c r="B24" s="41" t="s">
        <v>78</v>
      </c>
      <c r="C24" s="2" t="s">
        <v>12</v>
      </c>
      <c r="D24" s="43" t="s">
        <v>137</v>
      </c>
      <c r="E24" s="2" t="s">
        <v>133</v>
      </c>
      <c r="F24" s="2" t="s">
        <v>60</v>
      </c>
      <c r="G24" s="2" t="s">
        <v>30</v>
      </c>
      <c r="H24" s="2">
        <v>4</v>
      </c>
      <c r="I24" s="2" t="s">
        <v>52</v>
      </c>
      <c r="J24" s="2">
        <v>1</v>
      </c>
    </row>
    <row r="25" spans="1:10" ht="21" customHeight="1" x14ac:dyDescent="0.25">
      <c r="A25" s="33"/>
      <c r="B25" s="41" t="s">
        <v>78</v>
      </c>
      <c r="C25" s="2" t="s">
        <v>46</v>
      </c>
      <c r="D25" s="29" t="s">
        <v>47</v>
      </c>
      <c r="E25" s="2" t="s">
        <v>80</v>
      </c>
      <c r="F25" s="2" t="s">
        <v>19</v>
      </c>
      <c r="G25" s="2" t="s">
        <v>84</v>
      </c>
      <c r="H25" s="2"/>
      <c r="I25" s="2" t="s">
        <v>50</v>
      </c>
      <c r="J25" s="2"/>
    </row>
    <row r="26" spans="1:10" ht="21" customHeight="1" x14ac:dyDescent="0.25">
      <c r="A26" s="31"/>
      <c r="B26" s="41" t="s">
        <v>78</v>
      </c>
      <c r="C26" s="2" t="s">
        <v>58</v>
      </c>
      <c r="D26" s="2" t="s">
        <v>137</v>
      </c>
      <c r="E26" s="2" t="s">
        <v>132</v>
      </c>
      <c r="F26" s="2" t="s">
        <v>41</v>
      </c>
      <c r="G26" s="2" t="s">
        <v>84</v>
      </c>
      <c r="H26" s="2">
        <v>3</v>
      </c>
      <c r="I26" s="2" t="s">
        <v>85</v>
      </c>
      <c r="J26" s="2">
        <v>3</v>
      </c>
    </row>
    <row r="27" spans="1:10" ht="21" customHeight="1" x14ac:dyDescent="0.25">
      <c r="A27" s="31"/>
      <c r="B27" s="41" t="s">
        <v>78</v>
      </c>
      <c r="C27" s="2" t="s">
        <v>49</v>
      </c>
      <c r="D27" s="2" t="s">
        <v>137</v>
      </c>
      <c r="E27" s="2" t="s">
        <v>131</v>
      </c>
      <c r="F27" s="2" t="s">
        <v>118</v>
      </c>
      <c r="G27" s="2" t="s">
        <v>85</v>
      </c>
      <c r="H27" s="2">
        <v>9</v>
      </c>
      <c r="I27" s="2" t="s">
        <v>29</v>
      </c>
      <c r="J27" s="2">
        <v>2</v>
      </c>
    </row>
    <row r="28" spans="1:10" ht="21" customHeight="1" x14ac:dyDescent="0.25">
      <c r="A28" s="31"/>
      <c r="B28" s="41" t="s">
        <v>78</v>
      </c>
      <c r="C28" s="2" t="s">
        <v>72</v>
      </c>
      <c r="D28" s="2" t="s">
        <v>137</v>
      </c>
      <c r="E28" s="2" t="s">
        <v>171</v>
      </c>
      <c r="F28" s="2" t="s">
        <v>172</v>
      </c>
      <c r="G28" s="2" t="s">
        <v>168</v>
      </c>
      <c r="H28" s="2">
        <v>10</v>
      </c>
      <c r="I28" s="2" t="s">
        <v>29</v>
      </c>
      <c r="J28" s="2">
        <v>6</v>
      </c>
    </row>
    <row r="29" spans="1:10" ht="21" customHeight="1" x14ac:dyDescent="0.25">
      <c r="A29" s="31"/>
      <c r="B29" s="41" t="s">
        <v>78</v>
      </c>
      <c r="C29" s="2" t="s">
        <v>140</v>
      </c>
      <c r="D29" s="2" t="s">
        <v>137</v>
      </c>
      <c r="E29" s="2" t="s">
        <v>133</v>
      </c>
      <c r="F29" s="2" t="s">
        <v>61</v>
      </c>
      <c r="G29" s="2" t="s">
        <v>29</v>
      </c>
      <c r="H29" s="2">
        <v>4</v>
      </c>
      <c r="I29" s="2" t="s">
        <v>170</v>
      </c>
      <c r="J29" s="2">
        <v>3</v>
      </c>
    </row>
    <row r="30" spans="1:10" ht="21" customHeight="1" x14ac:dyDescent="0.25">
      <c r="A30" s="31"/>
      <c r="B30" s="41" t="s">
        <v>78</v>
      </c>
      <c r="C30" s="2" t="s">
        <v>141</v>
      </c>
      <c r="D30" s="2" t="s">
        <v>137</v>
      </c>
      <c r="E30" s="2" t="s">
        <v>132</v>
      </c>
      <c r="F30" s="2" t="s">
        <v>66</v>
      </c>
      <c r="G30" s="2" t="s">
        <v>98</v>
      </c>
      <c r="H30" s="2">
        <v>4</v>
      </c>
      <c r="I30" s="2" t="s">
        <v>99</v>
      </c>
      <c r="J30" s="2">
        <v>2</v>
      </c>
    </row>
    <row r="31" spans="1:10" ht="21" customHeight="1" x14ac:dyDescent="0.25">
      <c r="A31" s="33"/>
      <c r="B31" s="41" t="s">
        <v>78</v>
      </c>
      <c r="C31" s="2" t="s">
        <v>82</v>
      </c>
      <c r="D31" s="29" t="s">
        <v>47</v>
      </c>
      <c r="E31" s="2" t="s">
        <v>80</v>
      </c>
      <c r="F31" s="2" t="s">
        <v>20</v>
      </c>
      <c r="G31" s="2" t="s">
        <v>84</v>
      </c>
      <c r="H31" s="2"/>
      <c r="I31" s="2" t="s">
        <v>164</v>
      </c>
      <c r="J31" s="2"/>
    </row>
    <row r="32" spans="1:10" ht="21" customHeight="1" x14ac:dyDescent="0.25">
      <c r="A32" s="31"/>
      <c r="B32" s="41" t="s">
        <v>78</v>
      </c>
      <c r="C32" s="2" t="s">
        <v>152</v>
      </c>
      <c r="D32" s="43" t="s">
        <v>137</v>
      </c>
      <c r="E32" s="2" t="s">
        <v>131</v>
      </c>
      <c r="F32" s="2" t="s">
        <v>119</v>
      </c>
      <c r="G32" s="2" t="s">
        <v>94</v>
      </c>
      <c r="H32" s="2">
        <v>7</v>
      </c>
      <c r="I32" s="2" t="s">
        <v>85</v>
      </c>
      <c r="J32" s="2">
        <v>0</v>
      </c>
    </row>
    <row r="33" spans="1:10" ht="21" customHeight="1" x14ac:dyDescent="0.25">
      <c r="A33" s="33"/>
      <c r="B33" s="41" t="s">
        <v>78</v>
      </c>
      <c r="C33" s="2" t="s">
        <v>83</v>
      </c>
      <c r="D33" s="29" t="s">
        <v>47</v>
      </c>
      <c r="E33" s="2" t="s">
        <v>80</v>
      </c>
      <c r="F33" s="2" t="s">
        <v>21</v>
      </c>
      <c r="G33" s="2" t="s">
        <v>174</v>
      </c>
      <c r="H33" s="2"/>
      <c r="I33" s="2" t="s">
        <v>50</v>
      </c>
      <c r="J33" s="2"/>
    </row>
    <row r="34" spans="1:10" ht="21" customHeight="1" x14ac:dyDescent="0.25">
      <c r="A34" s="31"/>
      <c r="B34" s="41" t="s">
        <v>78</v>
      </c>
      <c r="C34" s="2" t="s">
        <v>153</v>
      </c>
      <c r="D34" s="43" t="s">
        <v>137</v>
      </c>
      <c r="E34" s="2" t="s">
        <v>133</v>
      </c>
      <c r="F34" s="2" t="s">
        <v>63</v>
      </c>
      <c r="G34" s="2" t="s">
        <v>109</v>
      </c>
      <c r="H34" s="2">
        <v>7</v>
      </c>
      <c r="I34" s="2" t="s">
        <v>147</v>
      </c>
      <c r="J34" s="2">
        <v>1</v>
      </c>
    </row>
    <row r="35" spans="1:10" ht="21" customHeight="1" x14ac:dyDescent="0.25">
      <c r="A35" s="31"/>
      <c r="B35" s="41" t="s">
        <v>78</v>
      </c>
      <c r="C35" s="2" t="s">
        <v>67</v>
      </c>
      <c r="D35" s="2" t="s">
        <v>137</v>
      </c>
      <c r="E35" s="5" t="s">
        <v>130</v>
      </c>
      <c r="F35" s="2" t="s">
        <v>92</v>
      </c>
      <c r="G35" s="2" t="s">
        <v>51</v>
      </c>
      <c r="H35" s="2">
        <v>2</v>
      </c>
      <c r="I35" s="2" t="s">
        <v>95</v>
      </c>
      <c r="J35" s="2">
        <v>4</v>
      </c>
    </row>
    <row r="36" spans="1:10" ht="21" customHeight="1" thickBot="1" x14ac:dyDescent="0.3">
      <c r="A36" s="38"/>
      <c r="B36" s="39" t="s">
        <v>78</v>
      </c>
      <c r="C36" s="40" t="s">
        <v>68</v>
      </c>
      <c r="D36" s="40" t="s">
        <v>137</v>
      </c>
      <c r="E36" s="40" t="s">
        <v>133</v>
      </c>
      <c r="F36" s="40" t="s">
        <v>125</v>
      </c>
      <c r="G36" s="40" t="s">
        <v>52</v>
      </c>
      <c r="H36" s="40">
        <v>3</v>
      </c>
      <c r="I36" s="40" t="s">
        <v>85</v>
      </c>
      <c r="J36" s="40">
        <v>3</v>
      </c>
    </row>
    <row r="37" spans="1:10" ht="21" customHeight="1" x14ac:dyDescent="0.25">
      <c r="A37" s="34"/>
      <c r="B37" s="35" t="s">
        <v>79</v>
      </c>
      <c r="C37" s="36" t="s">
        <v>154</v>
      </c>
      <c r="D37" s="56" t="s">
        <v>47</v>
      </c>
      <c r="E37" s="37" t="s">
        <v>80</v>
      </c>
      <c r="F37" s="36" t="s">
        <v>159</v>
      </c>
      <c r="G37" s="36" t="s">
        <v>173</v>
      </c>
      <c r="H37" s="36"/>
      <c r="I37" s="36" t="s">
        <v>84</v>
      </c>
      <c r="J37" s="36"/>
    </row>
    <row r="38" spans="1:10" ht="21" customHeight="1" x14ac:dyDescent="0.25">
      <c r="A38" s="33"/>
      <c r="B38" s="35" t="s">
        <v>79</v>
      </c>
      <c r="C38" s="36" t="s">
        <v>45</v>
      </c>
      <c r="D38" s="29" t="s">
        <v>47</v>
      </c>
      <c r="E38" s="37" t="s">
        <v>80</v>
      </c>
      <c r="F38" s="36" t="s">
        <v>160</v>
      </c>
      <c r="G38" s="2" t="s">
        <v>164</v>
      </c>
      <c r="H38" s="2"/>
      <c r="I38" s="36" t="s">
        <v>174</v>
      </c>
      <c r="J38" s="2"/>
    </row>
    <row r="39" spans="1:10" ht="21" customHeight="1" x14ac:dyDescent="0.25">
      <c r="A39" s="33"/>
      <c r="B39" s="35" t="s">
        <v>79</v>
      </c>
      <c r="C39" s="36" t="s">
        <v>46</v>
      </c>
      <c r="D39" s="29" t="s">
        <v>47</v>
      </c>
      <c r="E39" s="37" t="s">
        <v>80</v>
      </c>
      <c r="F39" s="36" t="s">
        <v>161</v>
      </c>
      <c r="G39" s="36" t="s">
        <v>50</v>
      </c>
      <c r="H39" s="36"/>
      <c r="I39" s="36" t="s">
        <v>163</v>
      </c>
      <c r="J39" s="36"/>
    </row>
    <row r="40" spans="1:10" ht="21" customHeight="1" x14ac:dyDescent="0.35">
      <c r="A40" s="33"/>
      <c r="B40" s="35" t="s">
        <v>79</v>
      </c>
      <c r="C40" s="36" t="s">
        <v>12</v>
      </c>
      <c r="D40" s="43" t="s">
        <v>137</v>
      </c>
      <c r="E40" s="37" t="s">
        <v>134</v>
      </c>
      <c r="F40" s="36" t="s">
        <v>106</v>
      </c>
      <c r="G40" s="61" t="s">
        <v>108</v>
      </c>
      <c r="H40" s="60">
        <v>5</v>
      </c>
      <c r="I40" s="2" t="s">
        <v>29</v>
      </c>
      <c r="J40" s="60">
        <v>2</v>
      </c>
    </row>
    <row r="41" spans="1:10" ht="21" customHeight="1" x14ac:dyDescent="0.35">
      <c r="A41" s="33"/>
      <c r="B41" s="35" t="s">
        <v>79</v>
      </c>
      <c r="C41" s="36" t="s">
        <v>53</v>
      </c>
      <c r="D41" s="2" t="s">
        <v>137</v>
      </c>
      <c r="E41" s="3" t="s">
        <v>132</v>
      </c>
      <c r="F41" s="2" t="s">
        <v>97</v>
      </c>
      <c r="G41" s="2" t="s">
        <v>98</v>
      </c>
      <c r="H41" s="60">
        <v>1</v>
      </c>
      <c r="I41" s="61" t="s">
        <v>29</v>
      </c>
      <c r="J41" s="60">
        <v>2</v>
      </c>
    </row>
    <row r="42" spans="1:10" ht="21" customHeight="1" x14ac:dyDescent="0.3">
      <c r="A42" s="33"/>
      <c r="B42" s="35" t="s">
        <v>79</v>
      </c>
      <c r="C42" s="36" t="s">
        <v>48</v>
      </c>
      <c r="D42" s="2" t="s">
        <v>137</v>
      </c>
      <c r="E42" s="37" t="s">
        <v>131</v>
      </c>
      <c r="F42" s="36" t="s">
        <v>120</v>
      </c>
      <c r="G42" s="2" t="s">
        <v>85</v>
      </c>
      <c r="H42" s="59">
        <v>2</v>
      </c>
      <c r="I42" s="61" t="s">
        <v>94</v>
      </c>
      <c r="J42" s="59">
        <v>9</v>
      </c>
    </row>
    <row r="43" spans="1:10" ht="21" customHeight="1" x14ac:dyDescent="0.35">
      <c r="A43" s="33"/>
      <c r="B43" s="35" t="s">
        <v>79</v>
      </c>
      <c r="C43" s="36" t="s">
        <v>136</v>
      </c>
      <c r="D43" s="2" t="s">
        <v>137</v>
      </c>
      <c r="E43" s="2" t="s">
        <v>130</v>
      </c>
      <c r="F43" s="2" t="s">
        <v>93</v>
      </c>
      <c r="G43" s="61" t="s">
        <v>51</v>
      </c>
      <c r="H43" s="60">
        <v>3</v>
      </c>
      <c r="I43" s="2" t="s">
        <v>95</v>
      </c>
      <c r="J43" s="60">
        <v>2</v>
      </c>
    </row>
    <row r="44" spans="1:10" ht="21" customHeight="1" x14ac:dyDescent="0.25">
      <c r="A44" s="33"/>
      <c r="B44" s="35" t="s">
        <v>79</v>
      </c>
      <c r="C44" s="36" t="s">
        <v>71</v>
      </c>
      <c r="D44" s="2" t="s">
        <v>137</v>
      </c>
      <c r="E44" s="2" t="s">
        <v>133</v>
      </c>
      <c r="F44" s="2" t="s">
        <v>129</v>
      </c>
      <c r="G44" s="36" t="s">
        <v>170</v>
      </c>
      <c r="H44" s="36">
        <v>1</v>
      </c>
      <c r="I44" s="70" t="s">
        <v>138</v>
      </c>
      <c r="J44" s="36">
        <v>6</v>
      </c>
    </row>
    <row r="45" spans="1:10" ht="21" customHeight="1" x14ac:dyDescent="0.25">
      <c r="A45" s="33"/>
      <c r="B45" s="35"/>
      <c r="C45" s="36"/>
      <c r="D45" s="2"/>
      <c r="E45" s="2"/>
      <c r="F45" s="2"/>
      <c r="G45" s="2"/>
      <c r="H45" s="2"/>
      <c r="I45" s="2"/>
      <c r="J45" s="2"/>
    </row>
    <row r="46" spans="1:10" ht="21" customHeight="1" x14ac:dyDescent="0.25">
      <c r="A46" s="33"/>
      <c r="B46" s="35"/>
      <c r="C46" s="36"/>
      <c r="D46" s="2"/>
      <c r="E46" s="2"/>
      <c r="F46" s="2"/>
      <c r="G46" s="2"/>
      <c r="H46" s="2"/>
      <c r="I46" s="2"/>
      <c r="J46" s="2"/>
    </row>
    <row r="47" spans="1:10" ht="21" customHeight="1" x14ac:dyDescent="0.25">
      <c r="A47" s="33"/>
      <c r="B47" s="35"/>
      <c r="C47" s="36"/>
      <c r="D47" s="2"/>
      <c r="E47" s="2"/>
      <c r="F47" s="2"/>
      <c r="G47" s="2"/>
      <c r="H47" s="2"/>
      <c r="I47" s="2"/>
      <c r="J47" s="2"/>
    </row>
  </sheetData>
  <autoFilter ref="A5:J47" xr:uid="{00000000-0009-0000-0000-000001000000}"/>
  <phoneticPr fontId="1" type="noConversion"/>
  <pageMargins left="0.51181102362204722" right="0.35433070866141736" top="0.39370078740157483" bottom="0.51" header="1.1811023622047245" footer="0.33"/>
  <pageSetup scale="63" orientation="portrait" horizontalDpi="4294967293" r:id="rId1"/>
  <headerFooter alignWithMargins="0">
    <oddFooter>Page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1">
    <tabColor theme="9" tint="0.39997558519241921"/>
    <pageSetUpPr fitToPage="1"/>
  </sheetPr>
  <dimension ref="A2:I88"/>
  <sheetViews>
    <sheetView showGridLines="0" zoomScale="89" zoomScaleNormal="100" zoomScaleSheetLayoutView="50" workbookViewId="0">
      <pane ySplit="5" topLeftCell="A49" activePane="bottomLeft" state="frozen"/>
      <selection activeCell="I28" sqref="I28"/>
      <selection pane="bottomLeft" activeCell="G30" sqref="G30"/>
    </sheetView>
  </sheetViews>
  <sheetFormatPr baseColWidth="10" defaultColWidth="11.42578125" defaultRowHeight="21" customHeight="1" x14ac:dyDescent="0.25"/>
  <cols>
    <col min="1" max="1" width="11.42578125" style="1"/>
    <col min="2" max="2" width="11.85546875" style="1" customWidth="1"/>
    <col min="3" max="3" width="19.85546875" style="1" bestFit="1" customWidth="1"/>
    <col min="4" max="4" width="9.42578125" style="1" customWidth="1"/>
    <col min="5" max="5" width="21.85546875" style="1" bestFit="1" customWidth="1"/>
    <col min="6" max="6" width="22" style="1" customWidth="1"/>
    <col min="7" max="7" width="32.140625" style="1" bestFit="1" customWidth="1"/>
    <col min="8" max="8" width="4.5703125" style="1" customWidth="1"/>
    <col min="9" max="9" width="32.140625" style="1" bestFit="1" customWidth="1"/>
    <col min="10" max="16384" width="11.42578125" style="1"/>
  </cols>
  <sheetData>
    <row r="2" spans="1:9" ht="21" customHeight="1" x14ac:dyDescent="0.3">
      <c r="B2" s="9" t="s">
        <v>74</v>
      </c>
      <c r="F2" s="15"/>
    </row>
    <row r="4" spans="1:9" ht="21" customHeight="1" thickBot="1" x14ac:dyDescent="0.3"/>
    <row r="5" spans="1:9" ht="33" customHeight="1" thickBot="1" x14ac:dyDescent="0.3">
      <c r="B5" s="10" t="s">
        <v>8</v>
      </c>
      <c r="C5" s="10" t="s">
        <v>0</v>
      </c>
      <c r="D5" s="10" t="s">
        <v>1</v>
      </c>
      <c r="E5" s="10" t="s">
        <v>3</v>
      </c>
      <c r="F5" s="10" t="s">
        <v>2</v>
      </c>
      <c r="G5" s="10" t="s">
        <v>6</v>
      </c>
      <c r="H5" s="10" t="s">
        <v>4</v>
      </c>
      <c r="I5" s="11" t="s">
        <v>5</v>
      </c>
    </row>
    <row r="6" spans="1:9" ht="21" customHeight="1" x14ac:dyDescent="0.25">
      <c r="A6" s="2"/>
      <c r="B6" s="2" t="str">
        <f>'St-Basile'!F6</f>
        <v>ATA01</v>
      </c>
      <c r="C6" s="17" t="str">
        <f>'St-Basile'!B6</f>
        <v>jeudi 23 janvier</v>
      </c>
      <c r="D6" s="2" t="str">
        <f>'St-Basile'!C6</f>
        <v>18h45</v>
      </c>
      <c r="E6" s="2" t="str">
        <f>'St-Basile'!D6</f>
        <v>St-Basile</v>
      </c>
      <c r="F6" s="2" t="str">
        <f>'St-Basile'!E6</f>
        <v>Atome A</v>
      </c>
      <c r="G6" s="2" t="str">
        <f>'St-Basile'!G6</f>
        <v>St-Hyacinthe</v>
      </c>
      <c r="H6" s="2" t="s">
        <v>4</v>
      </c>
      <c r="I6" s="2" t="str">
        <f>'St-Basile'!I6</f>
        <v>Intrépides</v>
      </c>
    </row>
    <row r="7" spans="1:9" ht="21" customHeight="1" x14ac:dyDescent="0.25">
      <c r="A7" s="2"/>
      <c r="B7" s="2" t="str">
        <f>'St-Basile'!F7</f>
        <v>JRB02</v>
      </c>
      <c r="C7" s="17" t="str">
        <f>'St-Basile'!B7</f>
        <v>jeudi 23 janvier</v>
      </c>
      <c r="D7" s="2" t="str">
        <f>'St-Basile'!C7</f>
        <v>19h45</v>
      </c>
      <c r="E7" s="2" t="str">
        <f>'St-Basile'!D7</f>
        <v>St-Basile</v>
      </c>
      <c r="F7" s="2" t="str">
        <f>'St-Basile'!E7</f>
        <v>Junior B</v>
      </c>
      <c r="G7" s="2" t="str">
        <f>'St-Basile'!G7</f>
        <v>Intrépides</v>
      </c>
      <c r="H7" s="2" t="s">
        <v>4</v>
      </c>
      <c r="I7" s="2" t="str">
        <f>'St-Basile'!I7</f>
        <v>4 Cités</v>
      </c>
    </row>
    <row r="8" spans="1:9" ht="21" customHeight="1" x14ac:dyDescent="0.25">
      <c r="A8" s="2"/>
      <c r="B8" s="2" t="str">
        <f>'St-Basile'!F8</f>
        <v>INA02</v>
      </c>
      <c r="C8" s="17" t="str">
        <f>'St-Basile'!B8</f>
        <v>jeudi 23 janvier</v>
      </c>
      <c r="D8" s="2" t="str">
        <f>'St-Basile'!C8</f>
        <v>20h45</v>
      </c>
      <c r="E8" s="2" t="str">
        <f>'St-Basile'!D8</f>
        <v>St-Basile</v>
      </c>
      <c r="F8" s="2" t="str">
        <f>'St-Basile'!E8</f>
        <v>Inter A</v>
      </c>
      <c r="G8" s="2" t="str">
        <f>'St-Basile'!G8</f>
        <v>Intrépides</v>
      </c>
      <c r="H8" s="2" t="s">
        <v>4</v>
      </c>
      <c r="I8" s="2" t="str">
        <f>'St-Basile'!I8</f>
        <v>Brossard</v>
      </c>
    </row>
    <row r="9" spans="1:9" ht="21" customHeight="1" x14ac:dyDescent="0.25">
      <c r="A9" s="2"/>
      <c r="B9" s="2" t="str">
        <f>'St-Basile'!F9</f>
        <v>JRB03</v>
      </c>
      <c r="C9" s="17" t="str">
        <f>'St-Basile'!B9</f>
        <v>vendredi 24 janvier</v>
      </c>
      <c r="D9" s="2" t="str">
        <f>'St-Basile'!C9</f>
        <v>14h00</v>
      </c>
      <c r="E9" s="2" t="str">
        <f>'St-Basile'!D9</f>
        <v>St-Basile</v>
      </c>
      <c r="F9" s="2" t="str">
        <f>'St-Basile'!E9</f>
        <v>Junior B</v>
      </c>
      <c r="G9" s="2" t="str">
        <f>'St-Basile'!G9</f>
        <v>St-Hyacinthe</v>
      </c>
      <c r="H9" s="2" t="s">
        <v>4</v>
      </c>
      <c r="I9" s="2" t="str">
        <f>'St-Basile'!I9</f>
        <v>Bellechasse</v>
      </c>
    </row>
    <row r="10" spans="1:9" ht="21" customHeight="1" x14ac:dyDescent="0.25">
      <c r="A10" s="2"/>
      <c r="B10" s="2" t="str">
        <f>'St-Basile'!F10</f>
        <v>NOB01</v>
      </c>
      <c r="C10" s="17" t="str">
        <f>'St-Basile'!B10</f>
        <v>vendredi 24 janvier</v>
      </c>
      <c r="D10" s="2" t="str">
        <f>'St-Basile'!C10</f>
        <v>15h00</v>
      </c>
      <c r="E10" s="2" t="str">
        <f>'St-Basile'!D10</f>
        <v>St-Basile</v>
      </c>
      <c r="F10" s="2" t="str">
        <f>'St-Basile'!E10</f>
        <v>Novice B</v>
      </c>
      <c r="G10" s="2" t="str">
        <f>'St-Basile'!G10</f>
        <v>Intrépides</v>
      </c>
      <c r="H10" s="2" t="s">
        <v>4</v>
      </c>
      <c r="I10" s="2" t="str">
        <f>'St-Basile'!I10</f>
        <v>Arnprior</v>
      </c>
    </row>
    <row r="11" spans="1:9" ht="21" customHeight="1" x14ac:dyDescent="0.25">
      <c r="A11" s="2"/>
      <c r="B11" s="2" t="str">
        <f>'St-Basile'!F11</f>
        <v>NOB02</v>
      </c>
      <c r="C11" s="17" t="str">
        <f>'St-Basile'!B11</f>
        <v>vendredi 24 janvier</v>
      </c>
      <c r="D11" s="2" t="str">
        <f>'St-Basile'!C11</f>
        <v>16h00</v>
      </c>
      <c r="E11" s="2" t="str">
        <f>'St-Basile'!D11</f>
        <v>St-Basile</v>
      </c>
      <c r="F11" s="2" t="str">
        <f>'St-Basile'!E11</f>
        <v>Novice B</v>
      </c>
      <c r="G11" s="2" t="str">
        <f>'St-Basile'!G11</f>
        <v>Ste-Julie</v>
      </c>
      <c r="H11" s="2" t="s">
        <v>4</v>
      </c>
      <c r="I11" s="2" t="str">
        <f>'St-Basile'!I11</f>
        <v>St-Hyacinthe</v>
      </c>
    </row>
    <row r="12" spans="1:9" ht="21" customHeight="1" x14ac:dyDescent="0.25">
      <c r="A12" s="2"/>
      <c r="B12" s="2" t="str">
        <f>'St-Basile'!F12</f>
        <v>JRB05</v>
      </c>
      <c r="C12" s="17" t="str">
        <f>'St-Basile'!B12</f>
        <v>vendredi 24 janvier</v>
      </c>
      <c r="D12" s="2" t="str">
        <f>'St-Basile'!C12</f>
        <v>17h15</v>
      </c>
      <c r="E12" s="2" t="str">
        <f>'St-Basile'!D12</f>
        <v>St-Basile</v>
      </c>
      <c r="F12" s="2" t="str">
        <f>'St-Basile'!E12</f>
        <v>Junior B</v>
      </c>
      <c r="G12" s="2" t="str">
        <f>'St-Basile'!G12</f>
        <v>Bellechasse</v>
      </c>
      <c r="H12" s="2" t="s">
        <v>4</v>
      </c>
      <c r="I12" s="2" t="str">
        <f>'St-Basile'!I12</f>
        <v>Intrépides</v>
      </c>
    </row>
    <row r="13" spans="1:9" ht="21" customHeight="1" x14ac:dyDescent="0.25">
      <c r="A13" s="2"/>
      <c r="B13" s="2" t="str">
        <f>'St-Basile'!F13</f>
        <v>INB06</v>
      </c>
      <c r="C13" s="17" t="str">
        <f>'St-Basile'!B13</f>
        <v>vendredi 24 janvier</v>
      </c>
      <c r="D13" s="2" t="str">
        <f>'St-Basile'!C13</f>
        <v>18h15</v>
      </c>
      <c r="E13" s="2" t="str">
        <f>'St-Basile'!D13</f>
        <v>St-Basile</v>
      </c>
      <c r="F13" s="2" t="str">
        <f>'St-Basile'!E13</f>
        <v>Inter B</v>
      </c>
      <c r="G13" s="2" t="str">
        <f>'St-Basile'!G13</f>
        <v>MER</v>
      </c>
      <c r="H13" s="2" t="s">
        <v>4</v>
      </c>
      <c r="I13" s="2" t="str">
        <f>'St-Basile'!I13</f>
        <v>4 Cités</v>
      </c>
    </row>
    <row r="14" spans="1:9" ht="21" customHeight="1" x14ac:dyDescent="0.25">
      <c r="A14" s="2"/>
      <c r="B14" s="2" t="str">
        <f>'St-Basile'!F14</f>
        <v>INB07</v>
      </c>
      <c r="C14" s="17" t="str">
        <f>'St-Basile'!B14</f>
        <v>vendredi 24 janvier</v>
      </c>
      <c r="D14" s="2" t="str">
        <f>'St-Basile'!C14</f>
        <v>19h15</v>
      </c>
      <c r="E14" s="2" t="str">
        <f>'St-Basile'!D14</f>
        <v>St-Basile</v>
      </c>
      <c r="F14" s="2" t="str">
        <f>'St-Basile'!E14</f>
        <v>Inter B</v>
      </c>
      <c r="G14" s="2" t="str">
        <f>'St-Basile'!G14</f>
        <v>St-Eustache</v>
      </c>
      <c r="H14" s="2" t="s">
        <v>4</v>
      </c>
      <c r="I14" s="2" t="str">
        <f>'St-Basile'!I14</f>
        <v>St-Hyacinthe</v>
      </c>
    </row>
    <row r="15" spans="1:9" ht="21" customHeight="1" x14ac:dyDescent="0.25">
      <c r="A15" s="2"/>
      <c r="B15" s="2" t="str">
        <f>'St-Basile'!F15</f>
        <v>INB09</v>
      </c>
      <c r="C15" s="17" t="str">
        <f>'St-Basile'!B15</f>
        <v>vendredi 24 janvier</v>
      </c>
      <c r="D15" s="2" t="str">
        <f>'St-Basile'!C15</f>
        <v>20h15</v>
      </c>
      <c r="E15" s="2" t="str">
        <f>'St-Basile'!D15</f>
        <v>St-Basile</v>
      </c>
      <c r="F15" s="2" t="str">
        <f>'St-Basile'!E15</f>
        <v>Inter B</v>
      </c>
      <c r="G15" s="2" t="str">
        <f>'St-Basile'!G15</f>
        <v>Intrépides</v>
      </c>
      <c r="H15" s="2" t="s">
        <v>4</v>
      </c>
      <c r="I15" s="2" t="str">
        <f>'St-Basile'!I15</f>
        <v>Lévis</v>
      </c>
    </row>
    <row r="16" spans="1:9" ht="21" customHeight="1" x14ac:dyDescent="0.25">
      <c r="A16" s="2"/>
      <c r="B16" s="2" t="str">
        <f>'St-Basile'!F16</f>
        <v>INB10</v>
      </c>
      <c r="C16" s="17" t="str">
        <f>'St-Basile'!B16</f>
        <v>vendredi 24 janvier</v>
      </c>
      <c r="D16" s="2" t="str">
        <f>'St-Basile'!C16</f>
        <v>21h15</v>
      </c>
      <c r="E16" s="2" t="str">
        <f>'St-Basile'!D16</f>
        <v>St-Basile</v>
      </c>
      <c r="F16" s="2" t="str">
        <f>'St-Basile'!E16</f>
        <v>Inter B</v>
      </c>
      <c r="G16" s="2" t="str">
        <f>'St-Basile'!G16</f>
        <v>La Capitale</v>
      </c>
      <c r="H16" s="2" t="s">
        <v>4</v>
      </c>
      <c r="I16" s="2" t="str">
        <f>'St-Basile'!I16</f>
        <v>LSH B4</v>
      </c>
    </row>
    <row r="17" spans="1:9" ht="21" customHeight="1" x14ac:dyDescent="0.25">
      <c r="A17" s="2"/>
      <c r="B17" s="2" t="str">
        <f>'St-Basile'!F17</f>
        <v>ATA05</v>
      </c>
      <c r="C17" s="17" t="str">
        <f>'St-Basile'!B17</f>
        <v>samedi 25 janvier</v>
      </c>
      <c r="D17" s="2" t="str">
        <f>'St-Basile'!C17</f>
        <v>8h00</v>
      </c>
      <c r="E17" s="2" t="str">
        <f>'St-Basile'!D17</f>
        <v>St-Basile</v>
      </c>
      <c r="F17" s="2" t="str">
        <f>'St-Basile'!E17</f>
        <v>Atome A</v>
      </c>
      <c r="G17" s="2" t="str">
        <f>'St-Basile'!G17</f>
        <v>Arnprior</v>
      </c>
      <c r="H17" s="2" t="s">
        <v>4</v>
      </c>
      <c r="I17" s="2" t="str">
        <f>'St-Basile'!I17</f>
        <v>BKRA</v>
      </c>
    </row>
    <row r="18" spans="1:9" ht="21" customHeight="1" x14ac:dyDescent="0.25">
      <c r="A18" s="2"/>
      <c r="B18" s="2" t="str">
        <f>'St-Basile'!F18</f>
        <v>INA04</v>
      </c>
      <c r="C18" s="17" t="str">
        <f>'St-Basile'!B18</f>
        <v>samedi 25 janvier</v>
      </c>
      <c r="D18" s="2" t="str">
        <f>'St-Basile'!C18</f>
        <v>9h00</v>
      </c>
      <c r="E18" s="2" t="str">
        <f>'St-Basile'!D18</f>
        <v>St-Basile</v>
      </c>
      <c r="F18" s="2" t="str">
        <f>'St-Basile'!E18</f>
        <v>Inter A</v>
      </c>
      <c r="G18" s="2" t="str">
        <f>'St-Basile'!G18</f>
        <v>BKRA</v>
      </c>
      <c r="H18" s="2" t="s">
        <v>4</v>
      </c>
      <c r="I18" s="2" t="str">
        <f>'St-Basile'!I18</f>
        <v>Brossard</v>
      </c>
    </row>
    <row r="19" spans="1:9" ht="21" customHeight="1" x14ac:dyDescent="0.25">
      <c r="A19" s="2"/>
      <c r="B19" s="2" t="str">
        <f>'St-Basile'!F19</f>
        <v>INB11</v>
      </c>
      <c r="C19" s="17" t="str">
        <f>'St-Basile'!B19</f>
        <v>samedi 25 janvier</v>
      </c>
      <c r="D19" s="2" t="str">
        <f>'St-Basile'!C19</f>
        <v>10h00</v>
      </c>
      <c r="E19" s="2" t="str">
        <f>'St-Basile'!D19</f>
        <v>St-Basile</v>
      </c>
      <c r="F19" s="2" t="str">
        <f>'St-Basile'!E19</f>
        <v>Inter B</v>
      </c>
      <c r="G19" s="2" t="str">
        <f>'St-Basile'!G19</f>
        <v>Lévis</v>
      </c>
      <c r="H19" s="2" t="s">
        <v>4</v>
      </c>
      <c r="I19" s="2" t="str">
        <f>'St-Basile'!I19</f>
        <v>Sept-Iles</v>
      </c>
    </row>
    <row r="20" spans="1:9" ht="21" customHeight="1" x14ac:dyDescent="0.25">
      <c r="A20" s="2"/>
      <c r="B20" s="2" t="str">
        <f>'St-Basile'!F20</f>
        <v>ATA06</v>
      </c>
      <c r="C20" s="17" t="str">
        <f>'St-Basile'!B20</f>
        <v>samedi 25 janvier</v>
      </c>
      <c r="D20" s="2" t="str">
        <f>'St-Basile'!C20</f>
        <v>11h00</v>
      </c>
      <c r="E20" s="2" t="str">
        <f>'St-Basile'!D20</f>
        <v>St-Basile</v>
      </c>
      <c r="F20" s="2" t="str">
        <f>'St-Basile'!E20</f>
        <v>Atome A</v>
      </c>
      <c r="G20" s="2" t="str">
        <f>'St-Basile'!G20</f>
        <v>Intrépides ****</v>
      </c>
      <c r="H20" s="2" t="s">
        <v>4</v>
      </c>
      <c r="I20" s="2" t="str">
        <f>'St-Basile'!I20</f>
        <v>Thetford Mines</v>
      </c>
    </row>
    <row r="21" spans="1:9" ht="21" customHeight="1" x14ac:dyDescent="0.25">
      <c r="A21" s="2"/>
      <c r="B21" s="2" t="str">
        <f>'St-Basile'!F21</f>
        <v>NOB04</v>
      </c>
      <c r="C21" s="17" t="str">
        <f>'St-Basile'!B21</f>
        <v>samedi 25 janvier</v>
      </c>
      <c r="D21" s="2" t="str">
        <f>'St-Basile'!C21</f>
        <v>12h15</v>
      </c>
      <c r="E21" s="2" t="str">
        <f>'St-Basile'!D21</f>
        <v>St-Basile</v>
      </c>
      <c r="F21" s="2" t="str">
        <f>'St-Basile'!E21</f>
        <v>Novice B</v>
      </c>
      <c r="G21" s="2" t="str">
        <f>'St-Basile'!G21</f>
        <v>Ste-Julie</v>
      </c>
      <c r="H21" s="2" t="s">
        <v>4</v>
      </c>
      <c r="I21" s="2" t="str">
        <f>'St-Basile'!I21</f>
        <v>Arnprior</v>
      </c>
    </row>
    <row r="22" spans="1:9" ht="21" customHeight="1" x14ac:dyDescent="0.25">
      <c r="A22" s="2"/>
      <c r="B22" s="2" t="str">
        <f>'St-Basile'!F22</f>
        <v>BEA01</v>
      </c>
      <c r="C22" s="17" t="str">
        <f>'St-Basile'!B22</f>
        <v>samedi 25 janvier</v>
      </c>
      <c r="D22" s="2" t="str">
        <f>'St-Basile'!C22</f>
        <v>13h15</v>
      </c>
      <c r="E22" s="2" t="str">
        <f>'St-Basile'!D22</f>
        <v>St-Basile</v>
      </c>
      <c r="F22" s="2" t="str">
        <f>'St-Basile'!E22</f>
        <v>Benjamine A</v>
      </c>
      <c r="G22" s="2" t="str">
        <f>'St-Basile'!G22</f>
        <v>St-Hyacinthe</v>
      </c>
      <c r="H22" s="2" t="s">
        <v>4</v>
      </c>
      <c r="I22" s="2" t="str">
        <f>'St-Basile'!I22</f>
        <v>Intrépides</v>
      </c>
    </row>
    <row r="23" spans="1:9" ht="21" customHeight="1" x14ac:dyDescent="0.25">
      <c r="A23" s="2"/>
      <c r="B23" s="2" t="str">
        <f>'St-Basile'!F23</f>
        <v>INA05</v>
      </c>
      <c r="C23" s="17" t="str">
        <f>'St-Basile'!B23</f>
        <v>samedi 25 janvier</v>
      </c>
      <c r="D23" s="2" t="str">
        <f>'St-Basile'!C23</f>
        <v>14h15</v>
      </c>
      <c r="E23" s="2" t="str">
        <f>'St-Basile'!D23</f>
        <v>St-Basile</v>
      </c>
      <c r="F23" s="2" t="str">
        <f>'St-Basile'!E23</f>
        <v>Inter A</v>
      </c>
      <c r="G23" s="2" t="str">
        <f>'St-Basile'!G23</f>
        <v>Brossard</v>
      </c>
      <c r="H23" s="2" t="s">
        <v>4</v>
      </c>
      <c r="I23" s="2" t="str">
        <f>'St-Basile'!I23</f>
        <v>Intrépides</v>
      </c>
    </row>
    <row r="24" spans="1:9" ht="21" customHeight="1" x14ac:dyDescent="0.25">
      <c r="A24" s="2"/>
      <c r="B24" s="2" t="str">
        <f>'St-Basile'!F24</f>
        <v>INB14</v>
      </c>
      <c r="C24" s="17" t="str">
        <f>'St-Basile'!B24</f>
        <v>samedi 25 janvier</v>
      </c>
      <c r="D24" s="2" t="str">
        <f>'St-Basile'!C24</f>
        <v>15h15</v>
      </c>
      <c r="E24" s="2" t="str">
        <f>'St-Basile'!D24</f>
        <v>St-Basile</v>
      </c>
      <c r="F24" s="2" t="str">
        <f>'St-Basile'!E24</f>
        <v>Inter B</v>
      </c>
      <c r="G24" s="2" t="str">
        <f>'St-Basile'!G24</f>
        <v>MER</v>
      </c>
      <c r="H24" s="2" t="s">
        <v>4</v>
      </c>
      <c r="I24" s="2" t="str">
        <f>'St-Basile'!I24</f>
        <v>Lévis</v>
      </c>
    </row>
    <row r="25" spans="1:9" ht="21" customHeight="1" x14ac:dyDescent="0.25">
      <c r="A25" s="2"/>
      <c r="B25" s="2" t="str">
        <f>'St-Basile'!F25</f>
        <v>ATA07</v>
      </c>
      <c r="C25" s="17" t="str">
        <f>'St-Basile'!B25</f>
        <v>samedi 25 janvier</v>
      </c>
      <c r="D25" s="2" t="str">
        <f>'St-Basile'!C25</f>
        <v>16h30</v>
      </c>
      <c r="E25" s="2" t="str">
        <f>'St-Basile'!D25</f>
        <v>St-Basile</v>
      </c>
      <c r="F25" s="2" t="str">
        <f>'St-Basile'!E25</f>
        <v>Atome A</v>
      </c>
      <c r="G25" s="2" t="str">
        <f>'St-Basile'!G25</f>
        <v>St-Hyacinthe</v>
      </c>
      <c r="H25" s="2" t="s">
        <v>4</v>
      </c>
      <c r="I25" s="2" t="str">
        <f>'St-Basile'!I25</f>
        <v>Arnprior</v>
      </c>
    </row>
    <row r="26" spans="1:9" ht="21" customHeight="1" x14ac:dyDescent="0.25">
      <c r="A26" s="2"/>
      <c r="B26" s="2" t="str">
        <f>'St-Basile'!F26</f>
        <v>INA06</v>
      </c>
      <c r="C26" s="17" t="str">
        <f>'St-Basile'!B26</f>
        <v>samedi 25 janvier</v>
      </c>
      <c r="D26" s="2" t="str">
        <f>'St-Basile'!C26</f>
        <v>17h30</v>
      </c>
      <c r="E26" s="2" t="str">
        <f>'St-Basile'!D26</f>
        <v>St-Basile</v>
      </c>
      <c r="F26" s="2" t="str">
        <f>'St-Basile'!E26</f>
        <v>Inter A</v>
      </c>
      <c r="G26" s="2" t="str">
        <f>'St-Basile'!G26</f>
        <v>BKRA</v>
      </c>
      <c r="H26" s="2" t="s">
        <v>4</v>
      </c>
      <c r="I26" s="2" t="str">
        <f>'St-Basile'!I26</f>
        <v>Intrépides</v>
      </c>
    </row>
    <row r="27" spans="1:9" ht="21" customHeight="1" x14ac:dyDescent="0.25">
      <c r="A27" s="2"/>
      <c r="B27" s="2" t="str">
        <f>'St-Basile'!F27</f>
        <v>INB16</v>
      </c>
      <c r="C27" s="17" t="str">
        <f>'St-Basile'!B27</f>
        <v>samedi 25 janvier</v>
      </c>
      <c r="D27" s="2" t="str">
        <f>'St-Basile'!C27</f>
        <v>18h30</v>
      </c>
      <c r="E27" s="2" t="str">
        <f>'St-Basile'!D27</f>
        <v>St-Basile</v>
      </c>
      <c r="F27" s="2" t="str">
        <f>'St-Basile'!E27</f>
        <v>Inter B</v>
      </c>
      <c r="G27" s="2" t="str">
        <f>'St-Basile'!G27</f>
        <v>Pointe Claire</v>
      </c>
      <c r="H27" s="2" t="s">
        <v>4</v>
      </c>
      <c r="I27" s="2" t="str">
        <f>'St-Basile'!I27</f>
        <v>LSH B4</v>
      </c>
    </row>
    <row r="28" spans="1:9" ht="21" customHeight="1" x14ac:dyDescent="0.25">
      <c r="A28" s="2"/>
      <c r="B28" s="2" t="str">
        <f>'St-Basile'!F28</f>
        <v>INB18</v>
      </c>
      <c r="C28" s="17" t="str">
        <f>'St-Basile'!B28</f>
        <v>samedi 25 janvier</v>
      </c>
      <c r="D28" s="2" t="str">
        <f>'St-Basile'!C28</f>
        <v>19h30</v>
      </c>
      <c r="E28" s="2" t="str">
        <f>'St-Basile'!D28</f>
        <v>St-Basile</v>
      </c>
      <c r="F28" s="2" t="str">
        <f>'St-Basile'!E28</f>
        <v>Inter B</v>
      </c>
      <c r="G28" s="2" t="str">
        <f>'St-Basile'!G28</f>
        <v>St-Eustache</v>
      </c>
      <c r="H28" s="2" t="s">
        <v>4</v>
      </c>
      <c r="I28" s="2" t="str">
        <f>'St-Basile'!I28</f>
        <v>Ste-Julie</v>
      </c>
    </row>
    <row r="29" spans="1:9" ht="21" customHeight="1" x14ac:dyDescent="0.25">
      <c r="A29" s="2"/>
      <c r="B29" s="2" t="str">
        <f>'St-Basile'!F29</f>
        <v>INB19</v>
      </c>
      <c r="C29" s="17" t="str">
        <f>'St-Basile'!B29</f>
        <v>dimanche 26 janvier</v>
      </c>
      <c r="D29" s="2" t="str">
        <f>'St-Basile'!C29</f>
        <v>9h00</v>
      </c>
      <c r="E29" s="2" t="str">
        <f>'St-Basile'!D29</f>
        <v>St-Basile</v>
      </c>
      <c r="F29" s="2" t="str">
        <f>'St-Basile'!E29</f>
        <v>Inter B</v>
      </c>
      <c r="G29" s="2" t="str">
        <f>'St-Basile'!G29</f>
        <v>Pointe Claire</v>
      </c>
      <c r="H29" s="2" t="s">
        <v>4</v>
      </c>
      <c r="I29" s="2" t="str">
        <f>'St-Basile'!I29</f>
        <v>Intrépides</v>
      </c>
    </row>
    <row r="30" spans="1:9" ht="21" customHeight="1" x14ac:dyDescent="0.25">
      <c r="A30" s="2"/>
      <c r="B30" s="2" t="str">
        <f>'St-Basile'!F30</f>
        <v>INB20</v>
      </c>
      <c r="C30" s="17" t="str">
        <f>'St-Basile'!B30</f>
        <v>dimanche 26 janvier</v>
      </c>
      <c r="D30" s="2" t="str">
        <f>'St-Basile'!C30</f>
        <v>10h15</v>
      </c>
      <c r="E30" s="2" t="str">
        <f>'St-Basile'!D30</f>
        <v>St-Basile</v>
      </c>
      <c r="F30" s="2" t="str">
        <f>'St-Basile'!E30</f>
        <v>Inter B</v>
      </c>
      <c r="G30" s="2" t="str">
        <f>'St-Basile'!G30</f>
        <v>Longueuil</v>
      </c>
      <c r="H30" s="2" t="s">
        <v>4</v>
      </c>
      <c r="I30" s="2" t="str">
        <f>'St-Basile'!I30</f>
        <v>St-Eustache</v>
      </c>
    </row>
    <row r="31" spans="1:9" ht="21" customHeight="1" x14ac:dyDescent="0.25">
      <c r="A31" s="2"/>
      <c r="B31" s="2">
        <f>'St-Basile'!F31</f>
        <v>0</v>
      </c>
      <c r="C31" s="17">
        <f>'St-Basile'!B31</f>
        <v>0</v>
      </c>
      <c r="D31" s="2">
        <f>'St-Basile'!C31</f>
        <v>0</v>
      </c>
      <c r="E31" s="2">
        <f>'St-Basile'!D31</f>
        <v>0</v>
      </c>
      <c r="F31" s="2">
        <f>'St-Basile'!E31</f>
        <v>0</v>
      </c>
      <c r="G31" s="2">
        <f>'St-Basile'!G31</f>
        <v>0</v>
      </c>
      <c r="H31" s="2" t="s">
        <v>4</v>
      </c>
      <c r="I31" s="2">
        <f>'St-Basile'!I31</f>
        <v>0</v>
      </c>
    </row>
    <row r="32" spans="1:9" ht="21" customHeight="1" x14ac:dyDescent="0.25">
      <c r="A32" s="2"/>
      <c r="B32" s="2">
        <f>'St-Basile'!F32</f>
        <v>0</v>
      </c>
      <c r="C32" s="17">
        <f>'St-Basile'!B32</f>
        <v>0</v>
      </c>
      <c r="D32" s="2">
        <f>'St-Basile'!C32</f>
        <v>0</v>
      </c>
      <c r="E32" s="2">
        <f>'St-Basile'!D32</f>
        <v>0</v>
      </c>
      <c r="F32" s="2">
        <f>'St-Basile'!E32</f>
        <v>0</v>
      </c>
      <c r="G32" s="2">
        <f>'St-Basile'!G32</f>
        <v>0</v>
      </c>
      <c r="H32" s="2" t="s">
        <v>4</v>
      </c>
      <c r="I32" s="2">
        <f>'St-Basile'!I32</f>
        <v>0</v>
      </c>
    </row>
    <row r="33" spans="1:9" ht="21" customHeight="1" x14ac:dyDescent="0.25">
      <c r="A33" s="2"/>
      <c r="B33" s="2">
        <f>'St-Basile'!F33</f>
        <v>0</v>
      </c>
      <c r="C33" s="17">
        <f>'St-Basile'!B33</f>
        <v>0</v>
      </c>
      <c r="D33" s="2">
        <f>'St-Basile'!C33</f>
        <v>0</v>
      </c>
      <c r="E33" s="2">
        <f>'St-Basile'!D33</f>
        <v>0</v>
      </c>
      <c r="F33" s="2">
        <f>'St-Basile'!E33</f>
        <v>0</v>
      </c>
      <c r="G33" s="2">
        <f>'St-Basile'!G33</f>
        <v>0</v>
      </c>
      <c r="H33" s="2" t="s">
        <v>4</v>
      </c>
      <c r="I33" s="2">
        <f>'St-Basile'!I33</f>
        <v>0</v>
      </c>
    </row>
    <row r="34" spans="1:9" ht="21" customHeight="1" x14ac:dyDescent="0.25">
      <c r="A34" s="2"/>
      <c r="B34" s="2">
        <f>'St-Basile'!F34</f>
        <v>0</v>
      </c>
      <c r="C34" s="17">
        <f>'St-Basile'!B34</f>
        <v>0</v>
      </c>
      <c r="D34" s="2">
        <f>'St-Basile'!C34</f>
        <v>0</v>
      </c>
      <c r="E34" s="2">
        <f>'St-Basile'!D34</f>
        <v>0</v>
      </c>
      <c r="F34" s="2">
        <f>'St-Basile'!E34</f>
        <v>0</v>
      </c>
      <c r="G34" s="2">
        <f>'St-Basile'!G34</f>
        <v>0</v>
      </c>
      <c r="H34" s="2" t="s">
        <v>4</v>
      </c>
      <c r="I34" s="2">
        <f>'St-Basile'!I34</f>
        <v>0</v>
      </c>
    </row>
    <row r="35" spans="1:9" ht="21" customHeight="1" x14ac:dyDescent="0.25">
      <c r="A35" s="2"/>
      <c r="B35" s="2">
        <f>'St-Basile'!F35</f>
        <v>0</v>
      </c>
      <c r="C35" s="17">
        <f>'St-Basile'!B35</f>
        <v>0</v>
      </c>
      <c r="D35" s="2">
        <f>'St-Basile'!C35</f>
        <v>0</v>
      </c>
      <c r="E35" s="2">
        <f>'St-Basile'!D35</f>
        <v>0</v>
      </c>
      <c r="F35" s="2">
        <f>'St-Basile'!E35</f>
        <v>0</v>
      </c>
      <c r="G35" s="2">
        <f>'St-Basile'!G35</f>
        <v>0</v>
      </c>
      <c r="H35" s="2" t="s">
        <v>4</v>
      </c>
      <c r="I35" s="2">
        <f>'St-Basile'!I35</f>
        <v>0</v>
      </c>
    </row>
    <row r="36" spans="1:9" ht="21" customHeight="1" x14ac:dyDescent="0.25">
      <c r="A36" s="2"/>
      <c r="B36" s="2"/>
      <c r="C36" s="17"/>
      <c r="D36" s="2"/>
      <c r="E36" s="2"/>
      <c r="F36" s="2"/>
      <c r="G36" s="2"/>
      <c r="H36" s="2"/>
      <c r="I36" s="2"/>
    </row>
    <row r="37" spans="1:9" ht="21" customHeight="1" x14ac:dyDescent="0.25">
      <c r="A37" s="2"/>
      <c r="B37" s="53"/>
      <c r="C37" s="54"/>
      <c r="D37" s="53"/>
      <c r="E37" s="53"/>
      <c r="F37" s="53"/>
      <c r="G37" s="53"/>
      <c r="H37" s="53"/>
      <c r="I37" s="53"/>
    </row>
    <row r="38" spans="1:9" ht="21" customHeight="1" x14ac:dyDescent="0.25">
      <c r="A38" s="2"/>
      <c r="B38" s="53"/>
      <c r="C38" s="54"/>
      <c r="D38" s="53"/>
      <c r="E38" s="53"/>
      <c r="F38" s="53"/>
      <c r="G38" s="53"/>
      <c r="H38" s="53"/>
      <c r="I38" s="53"/>
    </row>
    <row r="39" spans="1:9" ht="21" customHeight="1" x14ac:dyDescent="0.25">
      <c r="A39" s="2"/>
      <c r="B39" s="2"/>
      <c r="C39" s="17"/>
      <c r="D39" s="2"/>
      <c r="E39" s="2"/>
      <c r="F39" s="2"/>
      <c r="G39" s="2"/>
      <c r="H39" s="2"/>
      <c r="I39" s="2"/>
    </row>
    <row r="40" spans="1:9" ht="21" customHeight="1" x14ac:dyDescent="0.25">
      <c r="A40" s="2"/>
      <c r="B40" s="2"/>
      <c r="C40" s="17"/>
      <c r="D40" s="2"/>
      <c r="E40" s="2"/>
      <c r="F40" s="2"/>
      <c r="G40" s="2"/>
      <c r="H40" s="2"/>
      <c r="I40" s="2"/>
    </row>
    <row r="41" spans="1:9" ht="21" customHeight="1" x14ac:dyDescent="0.25">
      <c r="A41" s="2"/>
      <c r="B41" s="2" t="str">
        <f>'St-Bruno'!F6</f>
        <v>JRB01</v>
      </c>
      <c r="C41" s="2" t="str">
        <f>'St-Bruno'!B6</f>
        <v>mercredi 22 janvier</v>
      </c>
      <c r="D41" s="2" t="str">
        <f>'St-Bruno'!C6</f>
        <v>19h00</v>
      </c>
      <c r="E41" s="2" t="str">
        <f>'St-Bruno'!D6</f>
        <v>St-Bruno</v>
      </c>
      <c r="F41" s="2" t="str">
        <f>'St-Bruno'!E6</f>
        <v>Junior B</v>
      </c>
      <c r="G41" s="2" t="str">
        <f>'St-Bruno'!G6</f>
        <v>St-Hyacinthe</v>
      </c>
      <c r="H41" s="2" t="s">
        <v>4</v>
      </c>
      <c r="I41" s="2" t="str">
        <f>'St-Bruno'!I6</f>
        <v>Intrépides</v>
      </c>
    </row>
    <row r="42" spans="1:9" ht="21" customHeight="1" x14ac:dyDescent="0.25">
      <c r="A42" s="2"/>
      <c r="B42" s="2" t="str">
        <f>'St-Bruno'!F7</f>
        <v>INB01</v>
      </c>
      <c r="C42" s="2" t="str">
        <f>'St-Bruno'!B7</f>
        <v>mercredi 22 janvier</v>
      </c>
      <c r="D42" s="2" t="str">
        <f>'St-Bruno'!C7</f>
        <v>20h00</v>
      </c>
      <c r="E42" s="2" t="str">
        <f>'St-Bruno'!D7</f>
        <v>St-Bruno</v>
      </c>
      <c r="F42" s="2" t="str">
        <f>'St-Bruno'!E7</f>
        <v>Inter B</v>
      </c>
      <c r="G42" s="2" t="str">
        <f>'St-Bruno'!G7</f>
        <v>4 Cités</v>
      </c>
      <c r="H42" s="2" t="s">
        <v>4</v>
      </c>
      <c r="I42" s="2" t="str">
        <f>'St-Bruno'!I7</f>
        <v>Intrépides</v>
      </c>
    </row>
    <row r="43" spans="1:9" ht="21" customHeight="1" x14ac:dyDescent="0.25">
      <c r="A43" s="2"/>
      <c r="B43" s="2" t="str">
        <f>'St-Bruno'!F8</f>
        <v>INA01</v>
      </c>
      <c r="C43" s="2" t="str">
        <f>'St-Bruno'!B8</f>
        <v>mercredi 22 janvier</v>
      </c>
      <c r="D43" s="2" t="str">
        <f>'St-Bruno'!C8</f>
        <v>21h00</v>
      </c>
      <c r="E43" s="2" t="str">
        <f>'St-Bruno'!D8</f>
        <v>St-Bruno</v>
      </c>
      <c r="F43" s="2" t="str">
        <f>'St-Bruno'!E8</f>
        <v>Inter A</v>
      </c>
      <c r="G43" s="2" t="str">
        <f>'St-Bruno'!G8</f>
        <v>Intrépides</v>
      </c>
      <c r="H43" s="2" t="s">
        <v>4</v>
      </c>
      <c r="I43" s="2" t="str">
        <f>'St-Bruno'!I8</f>
        <v>BKRA</v>
      </c>
    </row>
    <row r="44" spans="1:9" ht="21" customHeight="1" x14ac:dyDescent="0.25">
      <c r="A44" s="2"/>
      <c r="B44" s="2" t="str">
        <f>'St-Bruno'!F9</f>
        <v>INB02</v>
      </c>
      <c r="C44" s="2" t="str">
        <f>'St-Bruno'!B9</f>
        <v>jeudi 23 janvier</v>
      </c>
      <c r="D44" s="2" t="str">
        <f>'St-Bruno'!C9</f>
        <v>19h00</v>
      </c>
      <c r="E44" s="2" t="str">
        <f>'St-Bruno'!D9</f>
        <v>St-Bruno</v>
      </c>
      <c r="F44" s="2" t="str">
        <f>'St-Bruno'!E9</f>
        <v>Inter B</v>
      </c>
      <c r="G44" s="2" t="str">
        <f>'St-Bruno'!G9</f>
        <v>Longueuil</v>
      </c>
      <c r="H44" s="2" t="s">
        <v>4</v>
      </c>
      <c r="I44" s="2" t="str">
        <f>'St-Bruno'!I9</f>
        <v>MER</v>
      </c>
    </row>
    <row r="45" spans="1:9" ht="21" customHeight="1" x14ac:dyDescent="0.25">
      <c r="A45" s="2"/>
      <c r="B45" s="2" t="str">
        <f>'St-Bruno'!F10</f>
        <v>INB03</v>
      </c>
      <c r="C45" s="2" t="str">
        <f>'St-Bruno'!B10</f>
        <v>jeudi 23 janvier</v>
      </c>
      <c r="D45" s="2" t="str">
        <f>'St-Bruno'!C10</f>
        <v>20h00</v>
      </c>
      <c r="E45" s="2" t="str">
        <f>'St-Bruno'!D10</f>
        <v>St-Bruno</v>
      </c>
      <c r="F45" s="2" t="str">
        <f>'St-Bruno'!E10</f>
        <v>Inter B</v>
      </c>
      <c r="G45" s="2" t="str">
        <f>'St-Bruno'!G10</f>
        <v>LSH B4</v>
      </c>
      <c r="H45" s="2" t="s">
        <v>4</v>
      </c>
      <c r="I45" s="2" t="str">
        <f>'St-Bruno'!I10</f>
        <v>St-Eustache</v>
      </c>
    </row>
    <row r="46" spans="1:9" ht="21" customHeight="1" x14ac:dyDescent="0.25">
      <c r="A46" s="2"/>
      <c r="B46" s="2" t="str">
        <f>'St-Bruno'!F11</f>
        <v>INB04</v>
      </c>
      <c r="C46" s="2" t="str">
        <f>'St-Bruno'!B11</f>
        <v>jeudi 23 janvier</v>
      </c>
      <c r="D46" s="2" t="str">
        <f>'St-Bruno'!C11</f>
        <v>21h00</v>
      </c>
      <c r="E46" s="2" t="str">
        <f>'St-Bruno'!D11</f>
        <v>St-Bruno</v>
      </c>
      <c r="F46" s="2" t="str">
        <f>'St-Bruno'!E11</f>
        <v>Inter B</v>
      </c>
      <c r="G46" s="2" t="str">
        <f>'St-Bruno'!G11</f>
        <v>St-Hyacinthe</v>
      </c>
      <c r="H46" s="2" t="s">
        <v>4</v>
      </c>
      <c r="I46" s="2" t="str">
        <f>'St-Bruno'!I11</f>
        <v>Pointe Claire</v>
      </c>
    </row>
    <row r="47" spans="1:9" ht="21" customHeight="1" x14ac:dyDescent="0.25">
      <c r="A47" s="2"/>
      <c r="B47" s="2" t="str">
        <f>'St-Bruno'!F12</f>
        <v>ATA02</v>
      </c>
      <c r="C47" s="2" t="str">
        <f>'St-Bruno'!B12</f>
        <v>vendredi 24 janvier</v>
      </c>
      <c r="D47" s="2" t="str">
        <f>'St-Bruno'!C12</f>
        <v>14h00</v>
      </c>
      <c r="E47" s="2" t="str">
        <f>'St-Bruno'!D12</f>
        <v>St-Bruno</v>
      </c>
      <c r="F47" s="2" t="str">
        <f>'St-Bruno'!E12</f>
        <v>Atome A</v>
      </c>
      <c r="G47" s="2" t="str">
        <f>'St-Bruno'!G12</f>
        <v xml:space="preserve">BKRA  </v>
      </c>
      <c r="H47" s="2" t="s">
        <v>4</v>
      </c>
      <c r="I47" s="2" t="str">
        <f>'St-Bruno'!I12</f>
        <v>Intrépides</v>
      </c>
    </row>
    <row r="48" spans="1:9" ht="21" customHeight="1" x14ac:dyDescent="0.25">
      <c r="A48" s="2"/>
      <c r="B48" s="2" t="str">
        <f>'St-Bruno'!F13</f>
        <v>ATA03</v>
      </c>
      <c r="C48" s="2" t="str">
        <f>'St-Bruno'!B13</f>
        <v>vendredi 24 janvier</v>
      </c>
      <c r="D48" s="2" t="str">
        <f>'St-Bruno'!C13</f>
        <v>15h00</v>
      </c>
      <c r="E48" s="2" t="str">
        <f>'St-Bruno'!D13</f>
        <v>St-Bruno</v>
      </c>
      <c r="F48" s="2" t="str">
        <f>'St-Bruno'!E13</f>
        <v>Atome A</v>
      </c>
      <c r="G48" s="2" t="str">
        <f>'St-Bruno'!G13</f>
        <v>Thetford Mines</v>
      </c>
      <c r="H48" s="2" t="s">
        <v>4</v>
      </c>
      <c r="I48" s="2" t="str">
        <f>'St-Bruno'!I13</f>
        <v>St-Hyacinthe</v>
      </c>
    </row>
    <row r="49" spans="1:9" ht="21" customHeight="1" x14ac:dyDescent="0.25">
      <c r="A49" s="2"/>
      <c r="B49" s="2" t="str">
        <f>'St-Bruno'!F14</f>
        <v>JRB04</v>
      </c>
      <c r="C49" s="2" t="str">
        <f>'St-Bruno'!B14</f>
        <v>vendredi 24 janvier</v>
      </c>
      <c r="D49" s="2" t="str">
        <f>'St-Bruno'!C14</f>
        <v>16h00</v>
      </c>
      <c r="E49" s="2" t="str">
        <f>'St-Bruno'!D14</f>
        <v>St-Bruno</v>
      </c>
      <c r="F49" s="2" t="str">
        <f>'St-Bruno'!E14</f>
        <v>Junior B</v>
      </c>
      <c r="G49" s="2" t="str">
        <f>'St-Bruno'!G14</f>
        <v>CORA</v>
      </c>
      <c r="H49" s="2" t="s">
        <v>4</v>
      </c>
      <c r="I49" s="2" t="str">
        <f>'St-Bruno'!I14</f>
        <v>4 Cités</v>
      </c>
    </row>
    <row r="50" spans="1:9" ht="21" customHeight="1" x14ac:dyDescent="0.25">
      <c r="A50" s="2"/>
      <c r="B50" s="2" t="str">
        <f>'St-Bruno'!F15</f>
        <v>MOU01</v>
      </c>
      <c r="C50" s="2" t="str">
        <f>'St-Bruno'!B15</f>
        <v>vendredi 24 janvier</v>
      </c>
      <c r="D50" s="2" t="str">
        <f>'St-Bruno'!C15</f>
        <v>16h00</v>
      </c>
      <c r="E50" s="2" t="str">
        <f>'St-Bruno'!D15</f>
        <v>petite glace</v>
      </c>
      <c r="F50" s="2" t="str">
        <f>'St-Bruno'!E15</f>
        <v>Moustique</v>
      </c>
      <c r="G50" s="2" t="str">
        <f>'St-Bruno'!G15</f>
        <v>Ste-Julie 1</v>
      </c>
      <c r="H50" s="2" t="s">
        <v>4</v>
      </c>
      <c r="I50" s="2" t="str">
        <f>'St-Bruno'!I15</f>
        <v>Ste-Julie 2</v>
      </c>
    </row>
    <row r="51" spans="1:9" ht="21" customHeight="1" x14ac:dyDescent="0.25">
      <c r="A51" s="2"/>
      <c r="B51" s="2" t="str">
        <f>'St-Bruno'!F16</f>
        <v>MOU02</v>
      </c>
      <c r="C51" s="2" t="str">
        <f>'St-Bruno'!B16</f>
        <v>vendredi 24 janvier</v>
      </c>
      <c r="D51" s="2" t="str">
        <f>'St-Bruno'!C16</f>
        <v>17h00</v>
      </c>
      <c r="E51" s="2" t="str">
        <f>'St-Bruno'!D16</f>
        <v>petite glace</v>
      </c>
      <c r="F51" s="2" t="str">
        <f>'St-Bruno'!E16</f>
        <v>Moustique</v>
      </c>
      <c r="G51" s="2" t="str">
        <f>'St-Bruno'!G16</f>
        <v>Intrépides Bleu</v>
      </c>
      <c r="H51" s="2" t="s">
        <v>4</v>
      </c>
      <c r="I51" s="2" t="str">
        <f>'St-Bruno'!I16</f>
        <v>Intrépides Rouge</v>
      </c>
    </row>
    <row r="52" spans="1:9" ht="21" customHeight="1" x14ac:dyDescent="0.25">
      <c r="A52" s="2"/>
      <c r="B52" s="2" t="str">
        <f>'St-Bruno'!F17</f>
        <v>INB05</v>
      </c>
      <c r="C52" s="2" t="str">
        <f>'St-Bruno'!B17</f>
        <v>vendredi 24 janvier</v>
      </c>
      <c r="D52" s="2" t="str">
        <f>'St-Bruno'!C17</f>
        <v>17h15</v>
      </c>
      <c r="E52" s="2" t="str">
        <f>'St-Bruno'!D17</f>
        <v>St-Bruno</v>
      </c>
      <c r="F52" s="2" t="str">
        <f>'St-Bruno'!E17</f>
        <v>Inter B</v>
      </c>
      <c r="G52" s="2" t="str">
        <f>'St-Bruno'!G17</f>
        <v>Sept-Iles</v>
      </c>
      <c r="H52" s="2" t="s">
        <v>4</v>
      </c>
      <c r="I52" s="2" t="str">
        <f>'St-Bruno'!I17</f>
        <v>Longueuil</v>
      </c>
    </row>
    <row r="53" spans="1:9" ht="21" customHeight="1" x14ac:dyDescent="0.25">
      <c r="A53" s="2"/>
      <c r="B53" s="2" t="str">
        <f>'St-Bruno'!F18</f>
        <v>ATA04</v>
      </c>
      <c r="C53" s="2" t="str">
        <f>'St-Bruno'!B18</f>
        <v>vendredi 24 janvier</v>
      </c>
      <c r="D53" s="2" t="str">
        <f>'St-Bruno'!C18</f>
        <v>18h15</v>
      </c>
      <c r="E53" s="2" t="str">
        <f>'St-Bruno'!D18</f>
        <v>St-Bruno</v>
      </c>
      <c r="F53" s="2" t="str">
        <f>'St-Bruno'!E18</f>
        <v>Atome A</v>
      </c>
      <c r="G53" s="2" t="str">
        <f>'St-Bruno'!G18</f>
        <v>Intrépides</v>
      </c>
      <c r="H53" s="2" t="s">
        <v>4</v>
      </c>
      <c r="I53" s="2" t="str">
        <f>'St-Bruno'!I18</f>
        <v>Arnprior</v>
      </c>
    </row>
    <row r="54" spans="1:9" ht="21" customHeight="1" x14ac:dyDescent="0.25">
      <c r="A54" s="2"/>
      <c r="B54" s="2" t="str">
        <f>'St-Bruno'!F19</f>
        <v>INB08</v>
      </c>
      <c r="C54" s="2" t="str">
        <f>'St-Bruno'!B19</f>
        <v>vendredi 24 janvier</v>
      </c>
      <c r="D54" s="2" t="str">
        <f>'St-Bruno'!C19</f>
        <v>19h15</v>
      </c>
      <c r="E54" s="2" t="str">
        <f>'St-Bruno'!D19</f>
        <v>St-Bruno</v>
      </c>
      <c r="F54" s="2" t="str">
        <f>'St-Bruno'!E19</f>
        <v>Inter B</v>
      </c>
      <c r="G54" s="2" t="str">
        <f>'St-Bruno'!G19</f>
        <v>Ste-Julie</v>
      </c>
      <c r="H54" s="2" t="s">
        <v>4</v>
      </c>
      <c r="I54" s="2" t="str">
        <f>'St-Bruno'!I19</f>
        <v>Pointe Claire</v>
      </c>
    </row>
    <row r="55" spans="1:9" ht="21" customHeight="1" x14ac:dyDescent="0.25">
      <c r="A55" s="2"/>
      <c r="B55" s="2" t="str">
        <f>'St-Bruno'!F20</f>
        <v>INA03</v>
      </c>
      <c r="C55" s="2" t="str">
        <f>'St-Bruno'!B20</f>
        <v>vendredi 24 janvier</v>
      </c>
      <c r="D55" s="2" t="str">
        <f>'St-Bruno'!C20</f>
        <v>20h15</v>
      </c>
      <c r="E55" s="2" t="str">
        <f>'St-Bruno'!D20</f>
        <v>St-Bruno</v>
      </c>
      <c r="F55" s="2" t="str">
        <f>'St-Bruno'!E20</f>
        <v>Inter A</v>
      </c>
      <c r="G55" s="2" t="str">
        <f>'St-Bruno'!G20</f>
        <v>Brossard</v>
      </c>
      <c r="H55" s="2" t="s">
        <v>4</v>
      </c>
      <c r="I55" s="2" t="str">
        <f>'St-Bruno'!I20</f>
        <v>BKRA</v>
      </c>
    </row>
    <row r="56" spans="1:9" ht="21" customHeight="1" x14ac:dyDescent="0.25">
      <c r="A56" s="2"/>
      <c r="B56" s="2" t="str">
        <f>'St-Bruno'!F21</f>
        <v>NOB03</v>
      </c>
      <c r="C56" s="2" t="str">
        <f>'St-Bruno'!B21</f>
        <v>samedi 25 janvier</v>
      </c>
      <c r="D56" s="2" t="str">
        <f>'St-Bruno'!C21</f>
        <v>8h00</v>
      </c>
      <c r="E56" s="2" t="str">
        <f>'St-Bruno'!D21</f>
        <v>St-Bruno</v>
      </c>
      <c r="F56" s="2" t="str">
        <f>'St-Bruno'!E21</f>
        <v>Novice B</v>
      </c>
      <c r="G56" s="2" t="str">
        <f>'St-Bruno'!G21</f>
        <v>Intrépides</v>
      </c>
      <c r="H56" s="2" t="s">
        <v>4</v>
      </c>
      <c r="I56" s="2" t="str">
        <f>'St-Bruno'!I21</f>
        <v>Ste-Julie</v>
      </c>
    </row>
    <row r="57" spans="1:9" ht="21" customHeight="1" x14ac:dyDescent="0.25">
      <c r="A57" s="2"/>
      <c r="B57" s="2" t="str">
        <f>'St-Bruno'!F22</f>
        <v>JRB06</v>
      </c>
      <c r="C57" s="2" t="str">
        <f>'St-Bruno'!B22</f>
        <v>samedi 25 janvier</v>
      </c>
      <c r="D57" s="2" t="str">
        <f>'St-Bruno'!C22</f>
        <v>9h00</v>
      </c>
      <c r="E57" s="2" t="str">
        <f>'St-Bruno'!D22</f>
        <v>St-Bruno</v>
      </c>
      <c r="F57" s="2" t="str">
        <f>'St-Bruno'!E22</f>
        <v>Junior B</v>
      </c>
      <c r="G57" s="2" t="str">
        <f>'St-Bruno'!G22</f>
        <v>Intrépides****</v>
      </c>
      <c r="H57" s="2" t="s">
        <v>4</v>
      </c>
      <c r="I57" s="2" t="str">
        <f>'St-Bruno'!I22</f>
        <v>CORA</v>
      </c>
    </row>
    <row r="58" spans="1:9" ht="21" customHeight="1" x14ac:dyDescent="0.25">
      <c r="A58" s="2"/>
      <c r="B58" s="2" t="str">
        <f>'St-Bruno'!F23</f>
        <v>MOU03</v>
      </c>
      <c r="C58" s="2" t="str">
        <f>'St-Bruno'!B23</f>
        <v>samedi 25 janvier</v>
      </c>
      <c r="D58" s="2" t="str">
        <f>'St-Bruno'!C23</f>
        <v>9h40</v>
      </c>
      <c r="E58" s="2" t="str">
        <f>'St-Bruno'!D23</f>
        <v>petite glace</v>
      </c>
      <c r="F58" s="2" t="str">
        <f>'St-Bruno'!E23</f>
        <v>Moustique</v>
      </c>
      <c r="G58" s="2" t="str">
        <f>'St-Bruno'!G23</f>
        <v>Ste-Julie 2</v>
      </c>
      <c r="H58" s="2" t="s">
        <v>4</v>
      </c>
      <c r="I58" s="2" t="str">
        <f>'St-Bruno'!I23</f>
        <v>Intrépides Bleu</v>
      </c>
    </row>
    <row r="59" spans="1:9" ht="21" customHeight="1" x14ac:dyDescent="0.25">
      <c r="A59" s="2"/>
      <c r="B59" s="2" t="str">
        <f>'St-Bruno'!F24</f>
        <v>INB12</v>
      </c>
      <c r="C59" s="2" t="str">
        <f>'St-Bruno'!B24</f>
        <v>samedi 25 janvier</v>
      </c>
      <c r="D59" s="2" t="str">
        <f>'St-Bruno'!C24</f>
        <v>10h00</v>
      </c>
      <c r="E59" s="2" t="str">
        <f>'St-Bruno'!D24</f>
        <v>St-Bruno</v>
      </c>
      <c r="F59" s="2" t="str">
        <f>'St-Bruno'!E24</f>
        <v>Inter B</v>
      </c>
      <c r="G59" s="2" t="str">
        <f>'St-Bruno'!G24</f>
        <v>Ste-Julie</v>
      </c>
      <c r="H59" s="2" t="s">
        <v>4</v>
      </c>
      <c r="I59" s="2" t="str">
        <f>'St-Bruno'!I24</f>
        <v>La Capitale</v>
      </c>
    </row>
    <row r="60" spans="1:9" ht="21" customHeight="1" x14ac:dyDescent="0.25">
      <c r="A60" s="2"/>
      <c r="B60" s="2" t="str">
        <f>'St-Bruno'!F25</f>
        <v>MOU04</v>
      </c>
      <c r="C60" s="2" t="str">
        <f>'St-Bruno'!B25</f>
        <v>samedi 25 janvier</v>
      </c>
      <c r="D60" s="2" t="str">
        <f>'St-Bruno'!C25</f>
        <v>10h40</v>
      </c>
      <c r="E60" s="2" t="str">
        <f>'St-Bruno'!D25</f>
        <v>petite glace</v>
      </c>
      <c r="F60" s="2" t="str">
        <f>'St-Bruno'!E25</f>
        <v>Moustique</v>
      </c>
      <c r="G60" s="2" t="str">
        <f>'St-Bruno'!G25</f>
        <v>4 Cités</v>
      </c>
      <c r="H60" s="2" t="s">
        <v>4</v>
      </c>
      <c r="I60" s="2" t="str">
        <f>'St-Bruno'!I25</f>
        <v>VDR</v>
      </c>
    </row>
    <row r="61" spans="1:9" ht="21" customHeight="1" x14ac:dyDescent="0.25">
      <c r="A61" s="2"/>
      <c r="B61" s="2" t="str">
        <f>'St-Bruno'!F26</f>
        <v>JRB07</v>
      </c>
      <c r="C61" s="2" t="str">
        <f>'St-Bruno'!B26</f>
        <v>samedi 25 janvier</v>
      </c>
      <c r="D61" s="2" t="str">
        <f>'St-Bruno'!C26</f>
        <v>11h00</v>
      </c>
      <c r="E61" s="2" t="str">
        <f>'St-Bruno'!D26</f>
        <v>St-Bruno</v>
      </c>
      <c r="F61" s="2" t="str">
        <f>'St-Bruno'!E26</f>
        <v>Junior B</v>
      </c>
      <c r="G61" s="2" t="str">
        <f>'St-Bruno'!G26</f>
        <v>4 Cités</v>
      </c>
      <c r="H61" s="2" t="s">
        <v>4</v>
      </c>
      <c r="I61" s="2" t="str">
        <f>'St-Bruno'!I26</f>
        <v>St-Hyacinthe</v>
      </c>
    </row>
    <row r="62" spans="1:9" ht="21" customHeight="1" x14ac:dyDescent="0.25">
      <c r="A62" s="2"/>
      <c r="B62" s="2" t="str">
        <f>'St-Bruno'!F27</f>
        <v>NOB05</v>
      </c>
      <c r="C62" s="2" t="str">
        <f>'St-Bruno'!B27</f>
        <v>samedi 25 janvier</v>
      </c>
      <c r="D62" s="2" t="str">
        <f>'St-Bruno'!C27</f>
        <v>12h15</v>
      </c>
      <c r="E62" s="2" t="str">
        <f>'St-Bruno'!D27</f>
        <v>St-Bruno</v>
      </c>
      <c r="F62" s="2" t="str">
        <f>'St-Bruno'!E27</f>
        <v>Novice B</v>
      </c>
      <c r="G62" s="2" t="str">
        <f>'St-Bruno'!G27</f>
        <v>St-Hyacinthe</v>
      </c>
      <c r="H62" s="2" t="s">
        <v>4</v>
      </c>
      <c r="I62" s="2" t="str">
        <f>'St-Bruno'!I27</f>
        <v>Intrépides</v>
      </c>
    </row>
    <row r="63" spans="1:9" ht="21" customHeight="1" x14ac:dyDescent="0.25">
      <c r="A63" s="2"/>
      <c r="B63" s="2" t="str">
        <f>'St-Bruno'!F28</f>
        <v>ATB01</v>
      </c>
      <c r="C63" s="2" t="str">
        <f>'St-Bruno'!B28</f>
        <v>samedi 25 janvier</v>
      </c>
      <c r="D63" s="2" t="str">
        <f>'St-Bruno'!C28</f>
        <v>13h15</v>
      </c>
      <c r="E63" s="2" t="str">
        <f>'St-Bruno'!D28</f>
        <v>St-Bruno</v>
      </c>
      <c r="F63" s="2" t="str">
        <f>'St-Bruno'!E28</f>
        <v>Atome B</v>
      </c>
      <c r="G63" s="2" t="str">
        <f>'St-Bruno'!G28</f>
        <v>Montréal Nord</v>
      </c>
      <c r="H63" s="2" t="s">
        <v>4</v>
      </c>
      <c r="I63" s="2" t="str">
        <f>'St-Bruno'!I28</f>
        <v>Intrépides</v>
      </c>
    </row>
    <row r="64" spans="1:9" ht="21" customHeight="1" x14ac:dyDescent="0.25">
      <c r="A64" s="2"/>
      <c r="B64" s="2" t="str">
        <f>'St-Bruno'!F29</f>
        <v>INB13</v>
      </c>
      <c r="C64" s="2" t="str">
        <f>'St-Bruno'!B29</f>
        <v>samedi 25 janvier</v>
      </c>
      <c r="D64" s="2" t="str">
        <f>'St-Bruno'!C29</f>
        <v>14h15</v>
      </c>
      <c r="E64" s="2" t="str">
        <f>'St-Bruno'!D29</f>
        <v>St-Bruno</v>
      </c>
      <c r="F64" s="2" t="str">
        <f>'St-Bruno'!E29</f>
        <v>Inter B</v>
      </c>
      <c r="G64" s="2" t="str">
        <f>'St-Bruno'!G29</f>
        <v>Intrépides</v>
      </c>
      <c r="H64" s="2" t="s">
        <v>4</v>
      </c>
      <c r="I64" s="2" t="str">
        <f>'St-Bruno'!I29</f>
        <v>Longueuil</v>
      </c>
    </row>
    <row r="65" spans="1:9" ht="21" customHeight="1" x14ac:dyDescent="0.25">
      <c r="A65" s="2"/>
      <c r="B65" s="2" t="str">
        <f>'St-Bruno'!F30</f>
        <v>JRB08</v>
      </c>
      <c r="C65" s="2" t="str">
        <f>'St-Bruno'!B30</f>
        <v>samedi 25 janvier</v>
      </c>
      <c r="D65" s="2" t="str">
        <f>'St-Bruno'!C30</f>
        <v>15h15</v>
      </c>
      <c r="E65" s="2" t="str">
        <f>'St-Bruno'!D30</f>
        <v>St-Bruno</v>
      </c>
      <c r="F65" s="2" t="str">
        <f>'St-Bruno'!E30</f>
        <v>Junior B</v>
      </c>
      <c r="G65" s="2" t="str">
        <f>'St-Bruno'!G30</f>
        <v>Bellechasse</v>
      </c>
      <c r="H65" s="2" t="s">
        <v>4</v>
      </c>
      <c r="I65" s="2" t="str">
        <f>'St-Bruno'!I30</f>
        <v>CORA</v>
      </c>
    </row>
    <row r="66" spans="1:9" ht="21" customHeight="1" x14ac:dyDescent="0.25">
      <c r="A66" s="2"/>
      <c r="B66" s="2" t="str">
        <f>'St-Bruno'!F31</f>
        <v>MOU05</v>
      </c>
      <c r="C66" s="2" t="str">
        <f>'St-Bruno'!B31</f>
        <v>samedi 25 janvier</v>
      </c>
      <c r="D66" s="2" t="str">
        <f>'St-Bruno'!C31</f>
        <v>15h40</v>
      </c>
      <c r="E66" s="2" t="str">
        <f>'St-Bruno'!D31</f>
        <v>petite glace</v>
      </c>
      <c r="F66" s="2" t="str">
        <f>'St-Bruno'!E31</f>
        <v>Moustique</v>
      </c>
      <c r="G66" s="2" t="str">
        <f>'St-Bruno'!G31</f>
        <v>4 Cités</v>
      </c>
      <c r="H66" s="2" t="s">
        <v>4</v>
      </c>
      <c r="I66" s="2" t="str">
        <f>'St-Bruno'!I31</f>
        <v>Ste-Julie 1</v>
      </c>
    </row>
    <row r="67" spans="1:9" ht="21" customHeight="1" x14ac:dyDescent="0.25">
      <c r="A67" s="2"/>
      <c r="B67" s="2" t="str">
        <f>'St-Bruno'!F32</f>
        <v>NOB06</v>
      </c>
      <c r="C67" s="2" t="str">
        <f>'St-Bruno'!B32</f>
        <v>samedi 25 janvier</v>
      </c>
      <c r="D67" s="2" t="str">
        <f>'St-Bruno'!C32</f>
        <v>16h30</v>
      </c>
      <c r="E67" s="2" t="str">
        <f>'St-Bruno'!D32</f>
        <v>St-Bruno</v>
      </c>
      <c r="F67" s="2" t="str">
        <f>'St-Bruno'!E32</f>
        <v>Novice B</v>
      </c>
      <c r="G67" s="2" t="str">
        <f>'St-Bruno'!G32</f>
        <v>Arnprior</v>
      </c>
      <c r="H67" s="2" t="s">
        <v>4</v>
      </c>
      <c r="I67" s="2" t="str">
        <f>'St-Bruno'!I32</f>
        <v>St-Hyacinthe</v>
      </c>
    </row>
    <row r="68" spans="1:9" ht="21" customHeight="1" x14ac:dyDescent="0.25">
      <c r="A68" s="2"/>
      <c r="B68" s="2" t="str">
        <f>'St-Bruno'!F33</f>
        <v>MOU06</v>
      </c>
      <c r="C68" s="2" t="str">
        <f>'St-Bruno'!B33</f>
        <v>samedi 25 janvier</v>
      </c>
      <c r="D68" s="2" t="str">
        <f>'St-Bruno'!C33</f>
        <v>16h40</v>
      </c>
      <c r="E68" s="2" t="str">
        <f>'St-Bruno'!D33</f>
        <v>petite glace</v>
      </c>
      <c r="F68" s="2" t="str">
        <f>'St-Bruno'!E33</f>
        <v>Moustique</v>
      </c>
      <c r="G68" s="2" t="str">
        <f>'St-Bruno'!G33</f>
        <v>Intrépides Rouge</v>
      </c>
      <c r="H68" s="2" t="s">
        <v>4</v>
      </c>
      <c r="I68" s="2" t="str">
        <f>'St-Bruno'!I33</f>
        <v>VDR</v>
      </c>
    </row>
    <row r="69" spans="1:9" ht="21" customHeight="1" x14ac:dyDescent="0.25">
      <c r="A69" s="2"/>
      <c r="B69" s="2" t="str">
        <f>'St-Bruno'!F34</f>
        <v>INB15</v>
      </c>
      <c r="C69" s="2" t="str">
        <f>'St-Bruno'!B34</f>
        <v>samedi 25 janvier</v>
      </c>
      <c r="D69" s="2" t="str">
        <f>'St-Bruno'!C34</f>
        <v>17h30</v>
      </c>
      <c r="E69" s="2" t="str">
        <f>'St-Bruno'!D34</f>
        <v>St-Bruno</v>
      </c>
      <c r="F69" s="2" t="str">
        <f>'St-Bruno'!E34</f>
        <v>Inter B</v>
      </c>
      <c r="G69" s="2" t="str">
        <f>'St-Bruno'!G34</f>
        <v>Sept-Iles</v>
      </c>
      <c r="H69" s="2" t="s">
        <v>4</v>
      </c>
      <c r="I69" s="2" t="str">
        <f>'St-Bruno'!I34</f>
        <v>4 CItés</v>
      </c>
    </row>
    <row r="70" spans="1:9" ht="21" customHeight="1" x14ac:dyDescent="0.25">
      <c r="A70" s="2"/>
      <c r="B70" s="2" t="str">
        <f>'St-Bruno'!F35</f>
        <v>ATA08</v>
      </c>
      <c r="C70" s="2" t="str">
        <f>'St-Bruno'!B35</f>
        <v>samedi 25 janvier</v>
      </c>
      <c r="D70" s="2" t="str">
        <f>'St-Bruno'!C35</f>
        <v>18h30</v>
      </c>
      <c r="E70" s="2" t="str">
        <f>'St-Bruno'!D35</f>
        <v>St-Bruno</v>
      </c>
      <c r="F70" s="2" t="str">
        <f>'St-Bruno'!E35</f>
        <v>Atome A</v>
      </c>
      <c r="G70" s="2" t="str">
        <f>'St-Bruno'!G35</f>
        <v>BKRA</v>
      </c>
      <c r="H70" s="2" t="s">
        <v>4</v>
      </c>
      <c r="I70" s="2" t="str">
        <f>'St-Bruno'!I35</f>
        <v>Thetford Mines</v>
      </c>
    </row>
    <row r="71" spans="1:9" ht="21" customHeight="1" x14ac:dyDescent="0.25">
      <c r="A71" s="2"/>
      <c r="B71" s="2" t="str">
        <f>'St-Bruno'!F36</f>
        <v>INB17</v>
      </c>
      <c r="C71" s="2" t="str">
        <f>'St-Bruno'!B36</f>
        <v>samedi 25 janvier</v>
      </c>
      <c r="D71" s="2" t="str">
        <f>'St-Bruno'!C36</f>
        <v>19h30</v>
      </c>
      <c r="E71" s="2" t="str">
        <f>'St-Bruno'!D36</f>
        <v>St-Bruno</v>
      </c>
      <c r="F71" s="2" t="str">
        <f>'St-Bruno'!E36</f>
        <v>Inter B</v>
      </c>
      <c r="G71" s="2" t="str">
        <f>'St-Bruno'!G36</f>
        <v>La Capitale</v>
      </c>
      <c r="H71" s="2" t="s">
        <v>4</v>
      </c>
      <c r="I71" s="2" t="str">
        <f>'St-Bruno'!I36</f>
        <v>St-Hyacinthe</v>
      </c>
    </row>
    <row r="72" spans="1:9" ht="21" customHeight="1" x14ac:dyDescent="0.25">
      <c r="A72" s="2"/>
      <c r="B72" s="2" t="str">
        <f>'St-Bruno'!F37</f>
        <v>MOU07</v>
      </c>
      <c r="C72" s="2" t="str">
        <f>'St-Bruno'!B37</f>
        <v>dimanche 26 janvier</v>
      </c>
      <c r="D72" s="2" t="str">
        <f>'St-Bruno'!C37</f>
        <v>8h40</v>
      </c>
      <c r="E72" s="2" t="str">
        <f>'St-Bruno'!D37</f>
        <v>petite glace</v>
      </c>
      <c r="F72" s="2" t="str">
        <f>'St-Bruno'!E37</f>
        <v>Moustique</v>
      </c>
      <c r="G72" s="2" t="str">
        <f>'St-Bruno'!G37</f>
        <v>Intrépides Bleu</v>
      </c>
      <c r="H72" s="2" t="s">
        <v>4</v>
      </c>
      <c r="I72" s="2" t="str">
        <f>'St-Bruno'!I37</f>
        <v>4 Cités</v>
      </c>
    </row>
    <row r="73" spans="1:9" ht="21" customHeight="1" x14ac:dyDescent="0.25">
      <c r="A73" s="2"/>
      <c r="B73" s="2" t="str">
        <f>'St-Bruno'!F38</f>
        <v>MOU08</v>
      </c>
      <c r="C73" s="2" t="str">
        <f>'St-Bruno'!B38</f>
        <v>dimanche 26 janvier</v>
      </c>
      <c r="D73" s="2" t="str">
        <f>'St-Bruno'!C38</f>
        <v>9h40</v>
      </c>
      <c r="E73" s="2" t="str">
        <f>'St-Bruno'!D38</f>
        <v>petite glace</v>
      </c>
      <c r="F73" s="2" t="str">
        <f>'St-Bruno'!E38</f>
        <v>Moustique</v>
      </c>
      <c r="G73" s="2" t="str">
        <f>'St-Bruno'!G38</f>
        <v>Ste-Julie 1</v>
      </c>
      <c r="H73" s="2" t="s">
        <v>4</v>
      </c>
      <c r="I73" s="2" t="str">
        <f>'St-Bruno'!I38</f>
        <v>Intrépides Rouge</v>
      </c>
    </row>
    <row r="74" spans="1:9" ht="21" customHeight="1" x14ac:dyDescent="0.25">
      <c r="A74" s="2"/>
      <c r="B74" s="2" t="str">
        <f>'St-Bruno'!F39</f>
        <v>MOU09</v>
      </c>
      <c r="C74" s="2" t="str">
        <f>'St-Bruno'!B39</f>
        <v>dimanche 26 janvier</v>
      </c>
      <c r="D74" s="2" t="str">
        <f>'St-Bruno'!C39</f>
        <v>10h40</v>
      </c>
      <c r="E74" s="2" t="str">
        <f>'St-Bruno'!D39</f>
        <v>petite glace</v>
      </c>
      <c r="F74" s="2" t="str">
        <f>'St-Bruno'!E39</f>
        <v>Moustique</v>
      </c>
      <c r="G74" s="2" t="str">
        <f>'St-Bruno'!G39</f>
        <v>VDR</v>
      </c>
      <c r="H74" s="2" t="s">
        <v>4</v>
      </c>
      <c r="I74" s="2" t="str">
        <f>'St-Bruno'!I39</f>
        <v>Ste-Julie 2</v>
      </c>
    </row>
    <row r="75" spans="1:9" ht="21" customHeight="1" x14ac:dyDescent="0.25">
      <c r="A75" s="2"/>
      <c r="B75" s="2" t="str">
        <f>'St-Bruno'!F40</f>
        <v>INA07</v>
      </c>
      <c r="C75" s="2" t="str">
        <f>'St-Bruno'!B40</f>
        <v>dimanche 26 janvier</v>
      </c>
      <c r="D75" s="2" t="str">
        <f>'St-Bruno'!C40</f>
        <v>10h00</v>
      </c>
      <c r="E75" s="2" t="str">
        <f>'St-Bruno'!D40</f>
        <v>St-Bruno</v>
      </c>
      <c r="F75" s="2" t="str">
        <f>'St-Bruno'!E40</f>
        <v>Inter A</v>
      </c>
      <c r="G75" s="2" t="str">
        <f>'St-Bruno'!G40</f>
        <v>Brossard</v>
      </c>
      <c r="H75" s="2" t="s">
        <v>4</v>
      </c>
      <c r="I75" s="2" t="str">
        <f>'St-Bruno'!I40</f>
        <v>Intrépides</v>
      </c>
    </row>
    <row r="76" spans="1:9" ht="21" customHeight="1" x14ac:dyDescent="0.25">
      <c r="A76" s="2"/>
      <c r="B76" s="2" t="str">
        <f>'St-Bruno'!F41</f>
        <v>JRB09</v>
      </c>
      <c r="C76" s="2" t="str">
        <f>'St-Bruno'!B41</f>
        <v>dimanche 26 janvier</v>
      </c>
      <c r="D76" s="2" t="str">
        <f>'St-Bruno'!C41</f>
        <v>11h15</v>
      </c>
      <c r="E76" s="2" t="str">
        <f>'St-Bruno'!D41</f>
        <v>St-Bruno</v>
      </c>
      <c r="F76" s="2" t="str">
        <f>'St-Bruno'!E41</f>
        <v>Junior B</v>
      </c>
      <c r="G76" s="2" t="str">
        <f>'St-Bruno'!G41</f>
        <v>Bellechasse</v>
      </c>
      <c r="H76" s="2" t="s">
        <v>4</v>
      </c>
      <c r="I76" s="2" t="str">
        <f>'St-Bruno'!I41</f>
        <v>Intrépides</v>
      </c>
    </row>
    <row r="77" spans="1:9" ht="21" customHeight="1" x14ac:dyDescent="0.25">
      <c r="A77" s="2"/>
      <c r="B77" s="2" t="str">
        <f>'St-Bruno'!F42</f>
        <v>NOB07</v>
      </c>
      <c r="C77" s="2" t="str">
        <f>'St-Bruno'!B42</f>
        <v>dimanche 26 janvier</v>
      </c>
      <c r="D77" s="2" t="str">
        <f>'St-Bruno'!C42</f>
        <v>12h30</v>
      </c>
      <c r="E77" s="2" t="str">
        <f>'St-Bruno'!D42</f>
        <v>St-Bruno</v>
      </c>
      <c r="F77" s="2" t="str">
        <f>'St-Bruno'!E42</f>
        <v>Novice B</v>
      </c>
      <c r="G77" s="2" t="str">
        <f>'St-Bruno'!G42</f>
        <v>St-Hyacinthe</v>
      </c>
      <c r="H77" s="2" t="s">
        <v>4</v>
      </c>
      <c r="I77" s="2" t="str">
        <f>'St-Bruno'!I42</f>
        <v>Arnprior</v>
      </c>
    </row>
    <row r="78" spans="1:9" ht="21" customHeight="1" x14ac:dyDescent="0.25">
      <c r="A78" s="2"/>
      <c r="B78" s="2" t="str">
        <f>'St-Bruno'!F43</f>
        <v>ATA09</v>
      </c>
      <c r="C78" s="2" t="str">
        <f>'St-Bruno'!B43</f>
        <v>dimanche 26 janvier</v>
      </c>
      <c r="D78" s="2" t="str">
        <f>'St-Bruno'!C43</f>
        <v>13h45</v>
      </c>
      <c r="E78" s="2" t="str">
        <f>'St-Bruno'!D43</f>
        <v>St-Bruno</v>
      </c>
      <c r="F78" s="2" t="str">
        <f>'St-Bruno'!E43</f>
        <v>Atome A</v>
      </c>
      <c r="G78" s="2" t="str">
        <f>'St-Bruno'!G43</f>
        <v>BKRA</v>
      </c>
      <c r="H78" s="2" t="s">
        <v>4</v>
      </c>
      <c r="I78" s="2" t="str">
        <f>'St-Bruno'!I43</f>
        <v>Thetford Mines</v>
      </c>
    </row>
    <row r="79" spans="1:9" ht="21" customHeight="1" x14ac:dyDescent="0.25">
      <c r="A79" s="2"/>
      <c r="B79" s="2" t="str">
        <f>'St-Bruno'!F44</f>
        <v>INB21</v>
      </c>
      <c r="C79" s="2" t="str">
        <f>'St-Bruno'!B44</f>
        <v>dimanche 26 janvier</v>
      </c>
      <c r="D79" s="2" t="str">
        <f>'St-Bruno'!C44</f>
        <v>15h00</v>
      </c>
      <c r="E79" s="2" t="str">
        <f>'St-Bruno'!D44</f>
        <v>St-Bruno</v>
      </c>
      <c r="F79" s="2" t="str">
        <f>'St-Bruno'!E44</f>
        <v>Inter B</v>
      </c>
      <c r="G79" s="2" t="str">
        <f>'St-Bruno'!G44</f>
        <v>Longueuil</v>
      </c>
      <c r="H79" s="2" t="s">
        <v>4</v>
      </c>
      <c r="I79" s="2" t="str">
        <f>'St-Bruno'!I44</f>
        <v>Pointe Claire</v>
      </c>
    </row>
    <row r="80" spans="1:9" ht="21" customHeight="1" x14ac:dyDescent="0.25">
      <c r="A80" s="2"/>
      <c r="B80" s="2">
        <f>'St-Bruno'!F45</f>
        <v>0</v>
      </c>
      <c r="C80" s="2">
        <f>'St-Bruno'!B45</f>
        <v>0</v>
      </c>
      <c r="D80" s="2">
        <f>'St-Bruno'!C45</f>
        <v>0</v>
      </c>
      <c r="E80" s="2">
        <f>'St-Bruno'!D45</f>
        <v>0</v>
      </c>
      <c r="F80" s="2">
        <f>'St-Bruno'!E45</f>
        <v>0</v>
      </c>
      <c r="G80" s="2">
        <f>'St-Bruno'!G45</f>
        <v>0</v>
      </c>
      <c r="H80" s="2" t="s">
        <v>4</v>
      </c>
      <c r="I80" s="2">
        <f>'St-Bruno'!I45</f>
        <v>0</v>
      </c>
    </row>
    <row r="81" spans="1:9" ht="21" customHeight="1" x14ac:dyDescent="0.25">
      <c r="A81" s="2"/>
      <c r="B81" s="2">
        <f>'St-Bruno'!F46</f>
        <v>0</v>
      </c>
      <c r="C81" s="2">
        <f>'St-Bruno'!B46</f>
        <v>0</v>
      </c>
      <c r="D81" s="2">
        <f>'St-Bruno'!C46</f>
        <v>0</v>
      </c>
      <c r="E81" s="2">
        <f>'St-Bruno'!D46</f>
        <v>0</v>
      </c>
      <c r="F81" s="2">
        <f>'St-Bruno'!E46</f>
        <v>0</v>
      </c>
      <c r="G81" s="2">
        <f>'St-Bruno'!G46</f>
        <v>0</v>
      </c>
      <c r="H81" s="2" t="s">
        <v>4</v>
      </c>
      <c r="I81" s="2">
        <f>'St-Bruno'!I46</f>
        <v>0</v>
      </c>
    </row>
    <row r="82" spans="1:9" ht="21" customHeight="1" x14ac:dyDescent="0.25">
      <c r="A82" s="2"/>
      <c r="B82" s="2">
        <f>'St-Bruno'!F47</f>
        <v>0</v>
      </c>
      <c r="C82" s="2">
        <f>'St-Bruno'!B47</f>
        <v>0</v>
      </c>
      <c r="D82" s="2">
        <f>'St-Bruno'!C47</f>
        <v>0</v>
      </c>
      <c r="E82" s="2">
        <f>'St-Bruno'!D47</f>
        <v>0</v>
      </c>
      <c r="F82" s="2">
        <f>'St-Bruno'!E47</f>
        <v>0</v>
      </c>
      <c r="G82" s="2">
        <f>'St-Bruno'!G47</f>
        <v>0</v>
      </c>
      <c r="H82" s="2" t="s">
        <v>4</v>
      </c>
      <c r="I82" s="2">
        <f>'St-Bruno'!I47</f>
        <v>0</v>
      </c>
    </row>
    <row r="83" spans="1:9" ht="21" customHeight="1" x14ac:dyDescent="0.25">
      <c r="A83" s="2"/>
      <c r="B83" s="2">
        <f>'St-Bruno'!F48</f>
        <v>0</v>
      </c>
      <c r="C83" s="2">
        <f>'St-Bruno'!B48</f>
        <v>0</v>
      </c>
      <c r="D83" s="2">
        <f>'St-Bruno'!C48</f>
        <v>0</v>
      </c>
      <c r="E83" s="2">
        <f>'St-Bruno'!D48</f>
        <v>0</v>
      </c>
      <c r="F83" s="2">
        <f>'St-Bruno'!E48</f>
        <v>0</v>
      </c>
      <c r="G83" s="2">
        <f>'St-Bruno'!G48</f>
        <v>0</v>
      </c>
      <c r="H83" s="2" t="s">
        <v>4</v>
      </c>
      <c r="I83" s="2">
        <f>'St-Bruno'!I48</f>
        <v>0</v>
      </c>
    </row>
    <row r="84" spans="1:9" ht="21" customHeight="1" x14ac:dyDescent="0.25">
      <c r="B84" s="2">
        <f>'St-Bruno'!F49</f>
        <v>0</v>
      </c>
      <c r="C84" s="2">
        <f>'St-Bruno'!B49</f>
        <v>0</v>
      </c>
      <c r="D84" s="2">
        <f>'St-Bruno'!C49</f>
        <v>0</v>
      </c>
      <c r="E84" s="2">
        <f>'St-Bruno'!D49</f>
        <v>0</v>
      </c>
      <c r="F84" s="2">
        <f>'St-Bruno'!E49</f>
        <v>0</v>
      </c>
      <c r="G84" s="2">
        <f>'St-Bruno'!G49</f>
        <v>0</v>
      </c>
      <c r="H84" s="2" t="s">
        <v>4</v>
      </c>
      <c r="I84" s="2">
        <f>'St-Bruno'!I49</f>
        <v>0</v>
      </c>
    </row>
    <row r="85" spans="1:9" ht="21" customHeight="1" x14ac:dyDescent="0.25">
      <c r="B85" s="2">
        <f>'St-Bruno'!F50</f>
        <v>0</v>
      </c>
      <c r="C85" s="2">
        <f>'St-Bruno'!B50</f>
        <v>0</v>
      </c>
      <c r="D85" s="2">
        <f>'St-Bruno'!C50</f>
        <v>0</v>
      </c>
      <c r="E85" s="2">
        <f>'St-Bruno'!D50</f>
        <v>0</v>
      </c>
      <c r="F85" s="2">
        <f>'St-Bruno'!E50</f>
        <v>0</v>
      </c>
      <c r="G85" s="2">
        <f>'St-Bruno'!G50</f>
        <v>0</v>
      </c>
      <c r="H85" s="2" t="s">
        <v>4</v>
      </c>
      <c r="I85" s="2">
        <f>'St-Bruno'!I50</f>
        <v>0</v>
      </c>
    </row>
    <row r="86" spans="1:9" ht="21" customHeight="1" x14ac:dyDescent="0.25">
      <c r="B86" s="2">
        <f>'St-Bruno'!F45</f>
        <v>0</v>
      </c>
      <c r="C86" s="2">
        <f>'St-Bruno'!B45</f>
        <v>0</v>
      </c>
      <c r="D86" s="2">
        <f>'St-Bruno'!C45</f>
        <v>0</v>
      </c>
      <c r="E86" s="2">
        <f>'St-Bruno'!D45</f>
        <v>0</v>
      </c>
      <c r="F86" s="2">
        <f>'St-Bruno'!E45</f>
        <v>0</v>
      </c>
      <c r="G86" s="2">
        <f>'St-Bruno'!G45</f>
        <v>0</v>
      </c>
      <c r="H86" s="2" t="s">
        <v>4</v>
      </c>
      <c r="I86" s="2">
        <f>'St-Bruno'!I45</f>
        <v>0</v>
      </c>
    </row>
    <row r="87" spans="1:9" ht="21" customHeight="1" x14ac:dyDescent="0.25">
      <c r="B87" s="2">
        <f>'St-Bruno'!F46</f>
        <v>0</v>
      </c>
      <c r="C87" s="2">
        <f>'St-Bruno'!B46</f>
        <v>0</v>
      </c>
      <c r="D87" s="2">
        <f>'St-Bruno'!C46</f>
        <v>0</v>
      </c>
      <c r="E87" s="2">
        <f>'St-Bruno'!D46</f>
        <v>0</v>
      </c>
      <c r="F87" s="2">
        <f>'St-Bruno'!E46</f>
        <v>0</v>
      </c>
      <c r="G87" s="2">
        <f>'St-Bruno'!G46</f>
        <v>0</v>
      </c>
      <c r="H87" s="2" t="s">
        <v>4</v>
      </c>
      <c r="I87" s="2">
        <f>'St-Bruno'!I46</f>
        <v>0</v>
      </c>
    </row>
    <row r="88" spans="1:9" ht="21" customHeight="1" x14ac:dyDescent="0.25">
      <c r="B88" s="2">
        <f>'St-Bruno'!F47</f>
        <v>0</v>
      </c>
      <c r="C88" s="2">
        <f>'St-Bruno'!B47</f>
        <v>0</v>
      </c>
      <c r="D88" s="2">
        <f>'St-Bruno'!C47</f>
        <v>0</v>
      </c>
      <c r="E88" s="2">
        <f>'St-Bruno'!D47</f>
        <v>0</v>
      </c>
      <c r="F88" s="2">
        <f>'St-Bruno'!E47</f>
        <v>0</v>
      </c>
      <c r="G88" s="2">
        <f>'St-Bruno'!G47</f>
        <v>0</v>
      </c>
      <c r="H88" s="2" t="s">
        <v>4</v>
      </c>
      <c r="I88" s="2">
        <f>'St-Bruno'!I47</f>
        <v>0</v>
      </c>
    </row>
  </sheetData>
  <autoFilter ref="B5:I34" xr:uid="{00000000-0009-0000-0000-000004000000}"/>
  <sortState xmlns:xlrd2="http://schemas.microsoft.com/office/spreadsheetml/2017/richdata2" ref="C1:M62">
    <sortCondition ref="D2:D62"/>
    <sortCondition ref="E2:E62"/>
    <sortCondition ref="F2:F62"/>
  </sortState>
  <phoneticPr fontId="1" type="noConversion"/>
  <pageMargins left="0.51181102362204722" right="0.35433070866141736" top="0.39370078740157483" bottom="0.51" header="1.1811023622047245" footer="0.33"/>
  <pageSetup scale="72" fitToHeight="0" orientation="portrait" horizontalDpi="4294967293" r:id="rId1"/>
  <headerFooter alignWithMargins="0">
    <oddFooter>Page &amp;P de &amp;N</oddFooter>
  </headerFooter>
  <drawing r:id="rId2"/>
  <webPublishItems count="1">
    <webPublishItem id="23817" divId="TournoiHoraire2010_23817" sourceType="range" sourceRef="C5:I46" destinationFile="C:\Perso\intrepides\anciensite\TournoiHoraire2010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3:L28"/>
  <sheetViews>
    <sheetView showGridLines="0" zoomScale="70" zoomScaleNormal="70" workbookViewId="0">
      <selection activeCell="H22" sqref="H22"/>
    </sheetView>
  </sheetViews>
  <sheetFormatPr baseColWidth="10" defaultRowHeight="12.75" x14ac:dyDescent="0.2"/>
  <cols>
    <col min="2" max="2" width="23" customWidth="1"/>
    <col min="3" max="3" width="20.42578125" customWidth="1"/>
    <col min="4" max="5" width="18.5703125" customWidth="1"/>
    <col min="6" max="6" width="13.7109375" customWidth="1"/>
    <col min="7" max="7" width="22.5703125" customWidth="1"/>
    <col min="8" max="8" width="12.85546875" customWidth="1"/>
    <col min="9" max="9" width="21.140625" customWidth="1"/>
    <col min="10" max="10" width="12.85546875" customWidth="1"/>
    <col min="11" max="11" width="7.5703125" customWidth="1"/>
  </cols>
  <sheetData>
    <row r="3" spans="1:12" ht="18" x14ac:dyDescent="0.25">
      <c r="B3" s="6"/>
      <c r="C3" s="19" t="s">
        <v>123</v>
      </c>
    </row>
    <row r="4" spans="1:12" ht="18" x14ac:dyDescent="0.25">
      <c r="C4" s="21"/>
    </row>
    <row r="8" spans="1:12" ht="13.5" thickBot="1" x14ac:dyDescent="0.25"/>
    <row r="9" spans="1:12" ht="22.5" customHeight="1" thickBot="1" x14ac:dyDescent="0.3">
      <c r="B9" s="12" t="s">
        <v>0</v>
      </c>
      <c r="C9" s="13" t="s">
        <v>1</v>
      </c>
      <c r="D9" s="13" t="s">
        <v>3</v>
      </c>
      <c r="E9" s="13" t="s">
        <v>2</v>
      </c>
      <c r="F9" s="13" t="s">
        <v>8</v>
      </c>
      <c r="G9" s="13" t="s">
        <v>6</v>
      </c>
      <c r="H9" s="13"/>
      <c r="I9" s="13" t="s">
        <v>5</v>
      </c>
      <c r="J9" s="14"/>
    </row>
    <row r="10" spans="1:12" ht="24.75" customHeight="1" x14ac:dyDescent="0.25">
      <c r="A10" s="2"/>
      <c r="B10" s="2" t="str">
        <f>VLOOKUP($F10,'Tournoi 2025'!$B$6:$I$88,2,FALSE)</f>
        <v>samedi 25 janvier</v>
      </c>
      <c r="C10" s="2" t="str">
        <f>VLOOKUP($F10,'Tournoi 2025'!$B$6:$I$88,3,FALSE)</f>
        <v>13h15</v>
      </c>
      <c r="D10" s="2" t="str">
        <f>VLOOKUP($F10,'Tournoi 2025'!$B$6:$I$88,4,FALSE)</f>
        <v>St-Bruno</v>
      </c>
      <c r="E10" s="2" t="str">
        <f>VLOOKUP($F10,'Tournoi 2025'!$B$6:$I$88,5,FALSE)</f>
        <v>Atome B</v>
      </c>
      <c r="F10" s="16" t="s">
        <v>172</v>
      </c>
      <c r="G10" s="2" t="str">
        <f>VLOOKUP($F10,'Tournoi 2025'!$B$6:$I$88,6,FALSE)</f>
        <v>Montréal Nord</v>
      </c>
      <c r="H10" s="2">
        <v>10</v>
      </c>
      <c r="I10" s="2" t="str">
        <f>VLOOKUP($F10,'Tournoi 2025'!$B$6:$I$88,8,FALSE)</f>
        <v>Intrépides</v>
      </c>
      <c r="J10" s="2">
        <v>6</v>
      </c>
      <c r="L10" s="26"/>
    </row>
    <row r="11" spans="1:12" ht="24.75" customHeight="1" x14ac:dyDescent="0.25">
      <c r="A11" s="2"/>
      <c r="B11" s="2" t="str">
        <f>VLOOKUP($F11,'Tournoi 2025'!$B$6:$I$88,2,FALSE)</f>
        <v>samedi 25 janvier</v>
      </c>
      <c r="C11" s="2" t="str">
        <f>VLOOKUP($F11,'Tournoi 2025'!$B$6:$I$88,3,FALSE)</f>
        <v>13h15</v>
      </c>
      <c r="D11" s="2" t="str">
        <f>VLOOKUP($F11,'Tournoi 2025'!$B$6:$I$88,4,FALSE)</f>
        <v>St-Basile</v>
      </c>
      <c r="E11" s="2" t="str">
        <f>VLOOKUP($F11,'Tournoi 2025'!$B$6:$I$88,5,FALSE)</f>
        <v>Benjamine A</v>
      </c>
      <c r="F11" s="16" t="s">
        <v>96</v>
      </c>
      <c r="G11" s="2" t="str">
        <f>VLOOKUP($F11,'Tournoi 2025'!$B$6:$I$88,6,FALSE)</f>
        <v>St-Hyacinthe</v>
      </c>
      <c r="H11" s="2">
        <v>7</v>
      </c>
      <c r="I11" s="2" t="str">
        <f>VLOOKUP($F11,'Tournoi 2025'!$B$6:$I$88,8,FALSE)</f>
        <v>Intrépides</v>
      </c>
      <c r="J11" s="2">
        <v>0</v>
      </c>
      <c r="L11" s="26"/>
    </row>
    <row r="12" spans="1:12" ht="24.75" customHeight="1" x14ac:dyDescent="0.25">
      <c r="A12" s="2"/>
      <c r="B12" s="2"/>
      <c r="C12" s="2"/>
      <c r="D12" s="2"/>
      <c r="E12" s="2"/>
      <c r="F12" s="16"/>
      <c r="G12" s="2"/>
      <c r="H12" s="2"/>
      <c r="I12" s="2"/>
      <c r="J12" s="2"/>
      <c r="L12" s="26"/>
    </row>
    <row r="15" spans="1:12" ht="15" x14ac:dyDescent="0.2">
      <c r="C15" s="65"/>
      <c r="D15" s="51"/>
      <c r="E15" s="51"/>
      <c r="F15" s="51"/>
      <c r="G15" s="51"/>
      <c r="H15" s="65"/>
      <c r="I15" s="65"/>
    </row>
    <row r="16" spans="1:12" ht="15" x14ac:dyDescent="0.2">
      <c r="C16" s="65"/>
      <c r="D16" s="51"/>
      <c r="E16" s="51"/>
      <c r="F16" s="51"/>
      <c r="G16" s="51"/>
      <c r="H16" s="65"/>
      <c r="I16" s="65"/>
    </row>
    <row r="17" spans="3:11" ht="27" customHeight="1" x14ac:dyDescent="0.2">
      <c r="G17" s="64"/>
      <c r="H17" s="64"/>
      <c r="I17" s="51"/>
      <c r="J17" s="51"/>
      <c r="K17" s="51"/>
    </row>
    <row r="18" spans="3:11" ht="27" customHeight="1" x14ac:dyDescent="0.2">
      <c r="G18" s="64"/>
      <c r="H18" s="64"/>
      <c r="I18" s="51"/>
      <c r="J18" s="51"/>
      <c r="K18" s="51"/>
    </row>
    <row r="19" spans="3:11" ht="27" customHeight="1" x14ac:dyDescent="0.2">
      <c r="G19" s="55"/>
      <c r="H19" s="55"/>
      <c r="I19" s="55"/>
      <c r="J19" s="55"/>
      <c r="K19" s="55"/>
    </row>
    <row r="20" spans="3:11" ht="27" customHeight="1" x14ac:dyDescent="0.2">
      <c r="G20" s="55"/>
      <c r="H20" s="55"/>
      <c r="I20" s="55"/>
      <c r="J20" s="55"/>
      <c r="K20" s="55"/>
    </row>
    <row r="21" spans="3:11" ht="27" customHeight="1" x14ac:dyDescent="0.2">
      <c r="G21" s="55"/>
      <c r="H21" s="55"/>
      <c r="I21" s="55"/>
      <c r="J21" s="55"/>
      <c r="K21" s="55"/>
    </row>
    <row r="22" spans="3:11" ht="27" customHeight="1" x14ac:dyDescent="0.2">
      <c r="G22" s="55"/>
      <c r="H22" s="55"/>
      <c r="I22" s="55"/>
      <c r="J22" s="55"/>
      <c r="K22" s="55"/>
    </row>
    <row r="23" spans="3:11" ht="27.75" customHeight="1" x14ac:dyDescent="0.2">
      <c r="G23" s="55"/>
      <c r="H23" s="55"/>
      <c r="I23" s="55"/>
      <c r="J23" s="55"/>
      <c r="K23" s="55"/>
    </row>
    <row r="24" spans="3:11" ht="27" customHeight="1" x14ac:dyDescent="0.2">
      <c r="G24" s="55"/>
      <c r="H24" s="55"/>
      <c r="I24" s="55"/>
      <c r="J24" s="55"/>
      <c r="K24" s="55"/>
    </row>
    <row r="27" spans="3:11" ht="15" x14ac:dyDescent="0.2">
      <c r="C27" s="64"/>
      <c r="D27" s="51"/>
      <c r="E27" s="51"/>
      <c r="F27" s="51"/>
    </row>
    <row r="28" spans="3:11" ht="15" x14ac:dyDescent="0.2">
      <c r="C28" s="64"/>
      <c r="D28" s="51"/>
      <c r="E28" s="51"/>
      <c r="F28" s="51"/>
    </row>
  </sheetData>
  <mergeCells count="6">
    <mergeCell ref="C27:C28"/>
    <mergeCell ref="C15:C16"/>
    <mergeCell ref="H15:H16"/>
    <mergeCell ref="I15:I16"/>
    <mergeCell ref="G17:G18"/>
    <mergeCell ref="H17:H18"/>
  </mergeCells>
  <phoneticPr fontId="12" type="noConversion"/>
  <pageMargins left="0.7" right="0.7" top="0.75" bottom="0.75" header="0.3" footer="0.3"/>
  <pageSetup scale="72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J29"/>
  <sheetViews>
    <sheetView showGridLines="0" zoomScale="85" zoomScaleNormal="85" workbookViewId="0">
      <selection activeCell="L15" sqref="L15"/>
    </sheetView>
  </sheetViews>
  <sheetFormatPr baseColWidth="10" defaultRowHeight="12.75" x14ac:dyDescent="0.2"/>
  <cols>
    <col min="2" max="2" width="30.42578125" customWidth="1"/>
    <col min="3" max="3" width="16.7109375" customWidth="1"/>
    <col min="4" max="5" width="15.140625" customWidth="1"/>
    <col min="6" max="6" width="13.28515625" customWidth="1"/>
    <col min="7" max="7" width="17.7109375" customWidth="1"/>
    <col min="8" max="8" width="12.28515625" customWidth="1"/>
    <col min="9" max="9" width="18.5703125" customWidth="1"/>
    <col min="10" max="10" width="12.28515625" customWidth="1"/>
  </cols>
  <sheetData>
    <row r="3" spans="1:10" ht="18" x14ac:dyDescent="0.25">
      <c r="B3" s="6"/>
      <c r="C3" s="19" t="s">
        <v>123</v>
      </c>
    </row>
    <row r="4" spans="1:10" ht="18" x14ac:dyDescent="0.25">
      <c r="C4" s="21" t="s">
        <v>13</v>
      </c>
    </row>
    <row r="8" spans="1:10" ht="13.5" thickBot="1" x14ac:dyDescent="0.25"/>
    <row r="9" spans="1:10" ht="22.5" customHeight="1" thickBot="1" x14ac:dyDescent="0.3">
      <c r="B9" s="12" t="s">
        <v>0</v>
      </c>
      <c r="C9" s="13" t="s">
        <v>1</v>
      </c>
      <c r="D9" s="13" t="s">
        <v>3</v>
      </c>
      <c r="E9" s="13" t="s">
        <v>2</v>
      </c>
      <c r="F9" s="13" t="s">
        <v>8</v>
      </c>
      <c r="G9" s="13" t="s">
        <v>6</v>
      </c>
      <c r="H9" s="13"/>
      <c r="I9" s="14" t="s">
        <v>5</v>
      </c>
      <c r="J9" s="13"/>
    </row>
    <row r="10" spans="1:10" ht="24.75" customHeight="1" x14ac:dyDescent="0.25">
      <c r="A10" s="2"/>
      <c r="B10" s="2" t="str">
        <f>VLOOKUP($F10,'Tournoi 2025'!$B$6:$I$88,2,FALSE)</f>
        <v>vendredi 24 janvier</v>
      </c>
      <c r="C10" s="2" t="str">
        <f>VLOOKUP($F10,'Tournoi 2025'!$B$6:$I$88,3,FALSE)</f>
        <v>16h00</v>
      </c>
      <c r="D10" s="2" t="str">
        <f>VLOOKUP($F10,'Tournoi 2025'!$B$6:$I$88,4,FALSE)</f>
        <v>petite glace</v>
      </c>
      <c r="E10" s="2" t="str">
        <f>VLOOKUP($F10,'Tournoi 2025'!$B$6:$I$88,5,FALSE)</f>
        <v>Moustique</v>
      </c>
      <c r="F10" s="16" t="s">
        <v>16</v>
      </c>
      <c r="G10" s="2" t="str">
        <f>VLOOKUP($F10,'Tournoi 2025'!$B$6:$I$88,6,FALSE)</f>
        <v>Ste-Julie 1</v>
      </c>
      <c r="H10" s="2"/>
      <c r="I10" s="2" t="str">
        <f>VLOOKUP($F10,'Tournoi 2025'!$B$6:$I$88,8,FALSE)</f>
        <v>Ste-Julie 2</v>
      </c>
      <c r="J10" s="2"/>
    </row>
    <row r="11" spans="1:10" ht="24.75" customHeight="1" x14ac:dyDescent="0.25">
      <c r="A11" s="2"/>
      <c r="B11" s="2" t="str">
        <f>VLOOKUP($F11,'Tournoi 2025'!$B$6:$I$88,2,FALSE)</f>
        <v>vendredi 24 janvier</v>
      </c>
      <c r="C11" s="2" t="str">
        <f>VLOOKUP($F11,'Tournoi 2025'!$B$6:$I$88,3,FALSE)</f>
        <v>17h00</v>
      </c>
      <c r="D11" s="2" t="str">
        <f>VLOOKUP($F11,'Tournoi 2025'!$B$6:$I$88,4,FALSE)</f>
        <v>petite glace</v>
      </c>
      <c r="E11" s="2" t="str">
        <f>VLOOKUP($F11,'Tournoi 2025'!$B$6:$I$88,5,FALSE)</f>
        <v>Moustique</v>
      </c>
      <c r="F11" s="16" t="s">
        <v>17</v>
      </c>
      <c r="G11" s="2" t="str">
        <f>VLOOKUP($F11,'Tournoi 2025'!$B$6:$I$88,6,FALSE)</f>
        <v>Intrépides Bleu</v>
      </c>
      <c r="H11" s="2"/>
      <c r="I11" s="2" t="str">
        <f>VLOOKUP($F11,'Tournoi 2025'!$B$6:$I$88,8,FALSE)</f>
        <v>Intrépides Rouge</v>
      </c>
      <c r="J11" s="2"/>
    </row>
    <row r="12" spans="1:10" ht="24.75" customHeight="1" x14ac:dyDescent="0.25">
      <c r="A12" s="2"/>
      <c r="B12" s="2" t="str">
        <f>VLOOKUP($F12,'Tournoi 2025'!$B$6:$I$88,2,FALSE)</f>
        <v>samedi 25 janvier</v>
      </c>
      <c r="C12" s="2" t="str">
        <f>VLOOKUP($F12,'Tournoi 2025'!$B$6:$I$88,3,FALSE)</f>
        <v>9h40</v>
      </c>
      <c r="D12" s="2" t="str">
        <f>VLOOKUP($F12,'Tournoi 2025'!$B$6:$I$88,4,FALSE)</f>
        <v>petite glace</v>
      </c>
      <c r="E12" s="2" t="str">
        <f>VLOOKUP($F12,'Tournoi 2025'!$B$6:$I$88,5,FALSE)</f>
        <v>Moustique</v>
      </c>
      <c r="F12" s="16" t="s">
        <v>18</v>
      </c>
      <c r="G12" s="2" t="str">
        <f>VLOOKUP($F12,'Tournoi 2025'!$B$6:$I$88,6,FALSE)</f>
        <v>Ste-Julie 2</v>
      </c>
      <c r="H12" s="2"/>
      <c r="I12" s="2" t="str">
        <f>VLOOKUP($F12,'Tournoi 2025'!$B$6:$I$88,8,FALSE)</f>
        <v>Intrépides Bleu</v>
      </c>
      <c r="J12" s="2"/>
    </row>
    <row r="13" spans="1:10" ht="24.75" customHeight="1" x14ac:dyDescent="0.25">
      <c r="A13" s="2"/>
      <c r="B13" s="2" t="str">
        <f>VLOOKUP($F13,'Tournoi 2025'!$B$6:$I$88,2,FALSE)</f>
        <v>samedi 25 janvier</v>
      </c>
      <c r="C13" s="2" t="str">
        <f>VLOOKUP($F13,'Tournoi 2025'!$B$6:$I$88,3,FALSE)</f>
        <v>10h40</v>
      </c>
      <c r="D13" s="2" t="str">
        <f>VLOOKUP($F13,'Tournoi 2025'!$B$6:$I$88,4,FALSE)</f>
        <v>petite glace</v>
      </c>
      <c r="E13" s="2" t="str">
        <f>VLOOKUP($F13,'Tournoi 2025'!$B$6:$I$88,5,FALSE)</f>
        <v>Moustique</v>
      </c>
      <c r="F13" s="16" t="s">
        <v>19</v>
      </c>
      <c r="G13" s="2" t="str">
        <f>VLOOKUP($F13,'Tournoi 2025'!$B$6:$I$88,6,FALSE)</f>
        <v>4 Cités</v>
      </c>
      <c r="H13" s="2"/>
      <c r="I13" s="2" t="str">
        <f>VLOOKUP($F13,'Tournoi 2025'!$B$6:$I$88,8,FALSE)</f>
        <v>VDR</v>
      </c>
      <c r="J13" s="2"/>
    </row>
    <row r="14" spans="1:10" ht="24.75" customHeight="1" x14ac:dyDescent="0.25">
      <c r="A14" s="2"/>
      <c r="B14" s="2" t="str">
        <f>VLOOKUP($F14,'Tournoi 2025'!$B$6:$I$88,2,FALSE)</f>
        <v>samedi 25 janvier</v>
      </c>
      <c r="C14" s="2" t="str">
        <f>VLOOKUP($F14,'Tournoi 2025'!$B$6:$I$88,3,FALSE)</f>
        <v>15h40</v>
      </c>
      <c r="D14" s="2" t="str">
        <f>VLOOKUP($F14,'Tournoi 2025'!$B$6:$I$88,4,FALSE)</f>
        <v>petite glace</v>
      </c>
      <c r="E14" s="2" t="str">
        <f>VLOOKUP($F14,'Tournoi 2025'!$B$6:$I$88,5,FALSE)</f>
        <v>Moustique</v>
      </c>
      <c r="F14" s="16" t="s">
        <v>20</v>
      </c>
      <c r="G14" s="2" t="str">
        <f>VLOOKUP($F14,'Tournoi 2025'!$B$6:$I$88,6,FALSE)</f>
        <v>4 Cités</v>
      </c>
      <c r="H14" s="2"/>
      <c r="I14" s="2" t="str">
        <f>VLOOKUP($F14,'Tournoi 2025'!$B$6:$I$88,8,FALSE)</f>
        <v>Ste-Julie 1</v>
      </c>
      <c r="J14" s="2"/>
    </row>
    <row r="15" spans="1:10" ht="24.75" customHeight="1" x14ac:dyDescent="0.25">
      <c r="A15" s="2"/>
      <c r="B15" s="2" t="str">
        <f>VLOOKUP($F15,'Tournoi 2025'!$B$6:$I$88,2,FALSE)</f>
        <v>samedi 25 janvier</v>
      </c>
      <c r="C15" s="2" t="str">
        <f>VLOOKUP($F15,'Tournoi 2025'!$B$6:$I$88,3,FALSE)</f>
        <v>16h40</v>
      </c>
      <c r="D15" s="2" t="str">
        <f>VLOOKUP($F15,'Tournoi 2025'!$B$6:$I$88,4,FALSE)</f>
        <v>petite glace</v>
      </c>
      <c r="E15" s="2" t="str">
        <f>VLOOKUP($F15,'Tournoi 2025'!$B$6:$I$88,5,FALSE)</f>
        <v>Moustique</v>
      </c>
      <c r="F15" s="16" t="s">
        <v>21</v>
      </c>
      <c r="G15" s="2" t="str">
        <f>VLOOKUP($F15,'Tournoi 2025'!$B$6:$I$88,6,FALSE)</f>
        <v>Intrépides Rouge</v>
      </c>
      <c r="H15" s="2"/>
      <c r="I15" s="2" t="str">
        <f>VLOOKUP($F15,'Tournoi 2025'!$B$6:$I$88,8,FALSE)</f>
        <v>VDR</v>
      </c>
      <c r="J15" s="2"/>
    </row>
    <row r="16" spans="1:10" ht="24.75" customHeight="1" x14ac:dyDescent="0.25">
      <c r="A16" s="2"/>
      <c r="B16" s="2" t="str">
        <f>VLOOKUP($F16,'Tournoi 2025'!$B$6:$I$88,2,FALSE)</f>
        <v>dimanche 26 janvier</v>
      </c>
      <c r="C16" s="2" t="str">
        <f>VLOOKUP($F16,'Tournoi 2025'!$B$6:$I$88,3,FALSE)</f>
        <v>8h40</v>
      </c>
      <c r="D16" s="2" t="str">
        <f>VLOOKUP($F16,'Tournoi 2025'!$B$6:$I$88,4,FALSE)</f>
        <v>petite glace</v>
      </c>
      <c r="E16" s="2" t="str">
        <f>VLOOKUP($F16,'Tournoi 2025'!$B$6:$I$88,5,FALSE)</f>
        <v>Moustique</v>
      </c>
      <c r="F16" s="16" t="s">
        <v>159</v>
      </c>
      <c r="G16" s="2" t="str">
        <f>VLOOKUP($F16,'Tournoi 2025'!$B$6:$I$88,6,FALSE)</f>
        <v>Intrépides Bleu</v>
      </c>
      <c r="H16" s="2"/>
      <c r="I16" s="2" t="str">
        <f>VLOOKUP($F16,'Tournoi 2025'!$B$6:$I$88,8,FALSE)</f>
        <v>4 Cités</v>
      </c>
      <c r="J16" s="2"/>
    </row>
    <row r="17" spans="1:10" ht="24.75" customHeight="1" x14ac:dyDescent="0.25">
      <c r="A17" s="2"/>
      <c r="B17" s="2" t="str">
        <f>VLOOKUP($F17,'Tournoi 2025'!$B$6:$I$88,2,FALSE)</f>
        <v>dimanche 26 janvier</v>
      </c>
      <c r="C17" s="2" t="str">
        <f>VLOOKUP($F17,'Tournoi 2025'!$B$6:$I$88,3,FALSE)</f>
        <v>9h40</v>
      </c>
      <c r="D17" s="2" t="str">
        <f>VLOOKUP($F17,'Tournoi 2025'!$B$6:$I$88,4,FALSE)</f>
        <v>petite glace</v>
      </c>
      <c r="E17" s="2" t="str">
        <f>VLOOKUP($F17,'Tournoi 2025'!$B$6:$I$88,5,FALSE)</f>
        <v>Moustique</v>
      </c>
      <c r="F17" s="16" t="s">
        <v>160</v>
      </c>
      <c r="G17" s="2" t="str">
        <f>VLOOKUP($F17,'Tournoi 2025'!$B$6:$I$88,6,FALSE)</f>
        <v>Ste-Julie 1</v>
      </c>
      <c r="H17" s="2"/>
      <c r="I17" s="2" t="str">
        <f>VLOOKUP($F17,'Tournoi 2025'!$B$6:$I$88,8,FALSE)</f>
        <v>Intrépides Rouge</v>
      </c>
      <c r="J17" s="2"/>
    </row>
    <row r="18" spans="1:10" ht="24.75" customHeight="1" x14ac:dyDescent="0.25">
      <c r="A18" s="2"/>
      <c r="B18" s="2" t="str">
        <f>VLOOKUP($F18,'Tournoi 2025'!$B$6:$I$88,2,FALSE)</f>
        <v>dimanche 26 janvier</v>
      </c>
      <c r="C18" s="2" t="str">
        <f>VLOOKUP($F18,'Tournoi 2025'!$B$6:$I$88,3,FALSE)</f>
        <v>10h40</v>
      </c>
      <c r="D18" s="2" t="str">
        <f>VLOOKUP($F18,'Tournoi 2025'!$B$6:$I$88,4,FALSE)</f>
        <v>petite glace</v>
      </c>
      <c r="E18" s="2" t="str">
        <f>VLOOKUP($F18,'Tournoi 2025'!$B$6:$I$88,5,FALSE)</f>
        <v>Moustique</v>
      </c>
      <c r="F18" s="16" t="s">
        <v>161</v>
      </c>
      <c r="G18" s="2" t="str">
        <f>VLOOKUP($F18,'Tournoi 2025'!$B$6:$I$88,6,FALSE)</f>
        <v>VDR</v>
      </c>
      <c r="H18" s="2"/>
      <c r="I18" s="2" t="str">
        <f>VLOOKUP($F18,'Tournoi 2025'!$B$6:$I$88,8,FALSE)</f>
        <v>Ste-Julie 2</v>
      </c>
      <c r="J18" s="2"/>
    </row>
    <row r="21" spans="1:10" ht="13.5" thickBot="1" x14ac:dyDescent="0.25"/>
    <row r="22" spans="1:10" ht="15" x14ac:dyDescent="0.2">
      <c r="C22" s="66"/>
      <c r="D22" s="23" t="s">
        <v>33</v>
      </c>
      <c r="E22" s="23" t="s">
        <v>33</v>
      </c>
      <c r="F22" s="46" t="s">
        <v>33</v>
      </c>
    </row>
    <row r="23" spans="1:10" ht="15.75" thickBot="1" x14ac:dyDescent="0.25">
      <c r="C23" s="67"/>
      <c r="D23" s="24">
        <v>1</v>
      </c>
      <c r="E23" s="24">
        <v>2</v>
      </c>
      <c r="F23" s="25">
        <v>3</v>
      </c>
    </row>
    <row r="24" spans="1:10" ht="30" customHeight="1" thickBot="1" x14ac:dyDescent="0.25">
      <c r="C24" s="27" t="s">
        <v>155</v>
      </c>
      <c r="D24" s="27"/>
      <c r="E24" s="27"/>
      <c r="F24" s="27"/>
    </row>
    <row r="25" spans="1:10" ht="30" customHeight="1" thickBot="1" x14ac:dyDescent="0.25">
      <c r="C25" s="27" t="s">
        <v>157</v>
      </c>
      <c r="D25" s="27"/>
      <c r="E25" s="27"/>
      <c r="F25" s="27"/>
    </row>
    <row r="26" spans="1:10" ht="30" customHeight="1" thickBot="1" x14ac:dyDescent="0.25">
      <c r="C26" s="27" t="s">
        <v>50</v>
      </c>
      <c r="D26" s="27"/>
      <c r="E26" s="27"/>
      <c r="F26" s="27"/>
    </row>
    <row r="27" spans="1:10" ht="30" customHeight="1" thickBot="1" x14ac:dyDescent="0.25">
      <c r="C27" s="27" t="s">
        <v>156</v>
      </c>
      <c r="D27" s="27"/>
      <c r="E27" s="27"/>
      <c r="F27" s="27"/>
    </row>
    <row r="28" spans="1:10" ht="30" customHeight="1" thickBot="1" x14ac:dyDescent="0.25">
      <c r="C28" s="27" t="s">
        <v>158</v>
      </c>
      <c r="D28" s="27"/>
      <c r="E28" s="27"/>
      <c r="F28" s="27"/>
    </row>
    <row r="29" spans="1:10" ht="30" customHeight="1" thickBot="1" x14ac:dyDescent="0.25">
      <c r="C29" s="27" t="s">
        <v>84</v>
      </c>
      <c r="D29" s="27"/>
      <c r="E29" s="27"/>
      <c r="F29" s="27"/>
    </row>
  </sheetData>
  <mergeCells count="1">
    <mergeCell ref="C22:C23"/>
  </mergeCells>
  <phoneticPr fontId="1" type="noConversion"/>
  <pageMargins left="0.7" right="0.7" top="0.75" bottom="0.75" header="0.3" footer="0.3"/>
  <pageSetup scale="8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8">
    <pageSetUpPr fitToPage="1"/>
  </sheetPr>
  <dimension ref="A3:L25"/>
  <sheetViews>
    <sheetView showGridLines="0" topLeftCell="A8" zoomScale="80" zoomScaleNormal="80" workbookViewId="0">
      <selection activeCell="G16" sqref="G16:J16"/>
    </sheetView>
  </sheetViews>
  <sheetFormatPr baseColWidth="10" defaultRowHeight="12.75" x14ac:dyDescent="0.2"/>
  <cols>
    <col min="2" max="2" width="22" customWidth="1"/>
    <col min="3" max="3" width="17.5703125" customWidth="1"/>
    <col min="4" max="8" width="15.5703125" customWidth="1"/>
    <col min="9" max="9" width="19.28515625" bestFit="1" customWidth="1"/>
    <col min="10" max="10" width="8.7109375" customWidth="1"/>
    <col min="11" max="11" width="5.85546875" customWidth="1"/>
  </cols>
  <sheetData>
    <row r="3" spans="1:10" ht="18" x14ac:dyDescent="0.25">
      <c r="B3" s="6"/>
      <c r="C3" s="19" t="s">
        <v>123</v>
      </c>
    </row>
    <row r="4" spans="1:10" ht="18" x14ac:dyDescent="0.25">
      <c r="B4" s="8"/>
      <c r="C4" s="20" t="s">
        <v>113</v>
      </c>
      <c r="D4" s="7"/>
    </row>
    <row r="8" spans="1:10" ht="13.5" thickBot="1" x14ac:dyDescent="0.25"/>
    <row r="9" spans="1:10" ht="22.5" customHeight="1" thickBot="1" x14ac:dyDescent="0.3">
      <c r="B9" s="12" t="s">
        <v>0</v>
      </c>
      <c r="C9" s="13" t="s">
        <v>1</v>
      </c>
      <c r="D9" s="13" t="s">
        <v>3</v>
      </c>
      <c r="E9" s="13" t="s">
        <v>2</v>
      </c>
      <c r="F9" s="13" t="s">
        <v>8</v>
      </c>
      <c r="G9" s="13" t="s">
        <v>6</v>
      </c>
      <c r="H9" s="13"/>
      <c r="I9" s="13" t="s">
        <v>5</v>
      </c>
      <c r="J9" s="14"/>
    </row>
    <row r="10" spans="1:10" ht="24.75" customHeight="1" x14ac:dyDescent="0.3">
      <c r="A10" s="2"/>
      <c r="B10" s="2" t="str">
        <f>VLOOKUP($F10,'Tournoi 2025'!$B$6:$I$88,2,FALSE)</f>
        <v>vendredi 24 janvier</v>
      </c>
      <c r="C10" s="2" t="str">
        <f>VLOOKUP($F10,'Tournoi 2025'!$B$6:$I$88,3,FALSE)</f>
        <v>15h00</v>
      </c>
      <c r="D10" s="2" t="str">
        <f>VLOOKUP($F10,'Tournoi 2025'!$B$6:$I$88,4,FALSE)</f>
        <v>St-Basile</v>
      </c>
      <c r="E10" s="2" t="str">
        <f>VLOOKUP($F10,'Tournoi 2025'!$B$6:$I$88,5,FALSE)</f>
        <v>Novice B</v>
      </c>
      <c r="F10" s="16" t="s">
        <v>114</v>
      </c>
      <c r="G10" s="2" t="str">
        <f>VLOOKUP($F10,'Tournoi 2025'!$B$6:$I$88,6,FALSE)</f>
        <v>Intrépides</v>
      </c>
      <c r="H10" s="59">
        <v>0</v>
      </c>
      <c r="I10" s="2" t="str">
        <f>VLOOKUP($F10,'Tournoi 2025'!$B$6:$I$88,8,FALSE)</f>
        <v>Arnprior</v>
      </c>
      <c r="J10" s="59">
        <v>7</v>
      </c>
    </row>
    <row r="11" spans="1:10" ht="24.75" customHeight="1" x14ac:dyDescent="0.3">
      <c r="A11" s="2"/>
      <c r="B11" s="2" t="str">
        <f>VLOOKUP($F11,'Tournoi 2025'!$B$6:$I$88,2,FALSE)</f>
        <v>vendredi 24 janvier</v>
      </c>
      <c r="C11" s="2" t="str">
        <f>VLOOKUP($F11,'Tournoi 2025'!$B$6:$I$88,3,FALSE)</f>
        <v>16h00</v>
      </c>
      <c r="D11" s="2" t="str">
        <f>VLOOKUP($F11,'Tournoi 2025'!$B$6:$I$88,4,FALSE)</f>
        <v>St-Basile</v>
      </c>
      <c r="E11" s="2" t="str">
        <f>VLOOKUP($F11,'Tournoi 2025'!$B$6:$I$88,5,FALSE)</f>
        <v>Novice B</v>
      </c>
      <c r="F11" s="16" t="s">
        <v>115</v>
      </c>
      <c r="G11" s="2" t="str">
        <f>VLOOKUP($F11,'Tournoi 2025'!$B$6:$I$88,6,FALSE)</f>
        <v>Ste-Julie</v>
      </c>
      <c r="H11" s="59">
        <v>3</v>
      </c>
      <c r="I11" s="2" t="str">
        <f>VLOOKUP($F11,'Tournoi 2025'!$B$6:$I$88,8,FALSE)</f>
        <v>St-Hyacinthe</v>
      </c>
      <c r="J11" s="59">
        <v>10</v>
      </c>
    </row>
    <row r="12" spans="1:10" ht="24.75" customHeight="1" x14ac:dyDescent="0.3">
      <c r="A12" s="2"/>
      <c r="B12" s="2" t="str">
        <f>VLOOKUP($F12,'Tournoi 2025'!$B$6:$I$88,2,FALSE)</f>
        <v>samedi 25 janvier</v>
      </c>
      <c r="C12" s="2" t="str">
        <f>VLOOKUP($F12,'Tournoi 2025'!$B$6:$I$88,3,FALSE)</f>
        <v>8h00</v>
      </c>
      <c r="D12" s="2" t="str">
        <f>VLOOKUP($F12,'Tournoi 2025'!$B$6:$I$88,4,FALSE)</f>
        <v>St-Bruno</v>
      </c>
      <c r="E12" s="2" t="str">
        <f>VLOOKUP($F12,'Tournoi 2025'!$B$6:$I$88,5,FALSE)</f>
        <v>Novice B</v>
      </c>
      <c r="F12" s="16" t="s">
        <v>116</v>
      </c>
      <c r="G12" s="2" t="str">
        <f>VLOOKUP($F12,'Tournoi 2025'!$B$6:$I$88,6,FALSE)</f>
        <v>Intrépides</v>
      </c>
      <c r="H12" s="59">
        <v>6</v>
      </c>
      <c r="I12" s="2" t="str">
        <f>VLOOKUP($F12,'Tournoi 2025'!$B$6:$I$88,8,FALSE)</f>
        <v>Ste-Julie</v>
      </c>
      <c r="J12" s="59">
        <v>13</v>
      </c>
    </row>
    <row r="13" spans="1:10" ht="24.75" customHeight="1" x14ac:dyDescent="0.3">
      <c r="A13" s="2"/>
      <c r="B13" s="2" t="str">
        <f>VLOOKUP($F13,'Tournoi 2025'!$B$6:$I$88,2,FALSE)</f>
        <v>samedi 25 janvier</v>
      </c>
      <c r="C13" s="2" t="str">
        <f>VLOOKUP($F13,'Tournoi 2025'!$B$6:$I$88,3,FALSE)</f>
        <v>12h15</v>
      </c>
      <c r="D13" s="2" t="str">
        <f>VLOOKUP($F13,'Tournoi 2025'!$B$6:$I$88,4,FALSE)</f>
        <v>St-Basile</v>
      </c>
      <c r="E13" s="2" t="str">
        <f>VLOOKUP($F13,'Tournoi 2025'!$B$6:$I$88,5,FALSE)</f>
        <v>Novice B</v>
      </c>
      <c r="F13" s="16" t="s">
        <v>117</v>
      </c>
      <c r="G13" s="2" t="str">
        <f>VLOOKUP($F13,'Tournoi 2025'!$B$6:$I$88,6,FALSE)</f>
        <v>Ste-Julie</v>
      </c>
      <c r="H13" s="59">
        <v>0</v>
      </c>
      <c r="I13" s="2" t="str">
        <f>VLOOKUP($F13,'Tournoi 2025'!$B$6:$I$88,8,FALSE)</f>
        <v>Arnprior</v>
      </c>
      <c r="J13" s="59">
        <v>7</v>
      </c>
    </row>
    <row r="14" spans="1:10" ht="24.75" customHeight="1" x14ac:dyDescent="0.3">
      <c r="A14" s="2"/>
      <c r="B14" s="2" t="str">
        <f>VLOOKUP($F14,'Tournoi 2025'!$B$6:$I$88,2,FALSE)</f>
        <v>samedi 25 janvier</v>
      </c>
      <c r="C14" s="2" t="str">
        <f>VLOOKUP($F14,'Tournoi 2025'!$B$6:$I$88,3,FALSE)</f>
        <v>12h15</v>
      </c>
      <c r="D14" s="2" t="str">
        <f>VLOOKUP($F14,'Tournoi 2025'!$B$6:$I$88,4,FALSE)</f>
        <v>St-Bruno</v>
      </c>
      <c r="E14" s="2" t="str">
        <f>VLOOKUP($F14,'Tournoi 2025'!$B$6:$I$88,5,FALSE)</f>
        <v>Novice B</v>
      </c>
      <c r="F14" s="16" t="s">
        <v>118</v>
      </c>
      <c r="G14" s="2" t="str">
        <f>VLOOKUP($F14,'Tournoi 2025'!$B$6:$I$88,6,FALSE)</f>
        <v>St-Hyacinthe</v>
      </c>
      <c r="H14" s="59">
        <v>9</v>
      </c>
      <c r="I14" s="2" t="str">
        <f>VLOOKUP($F14,'Tournoi 2025'!$B$6:$I$88,8,FALSE)</f>
        <v>Intrépides</v>
      </c>
      <c r="J14" s="59">
        <v>2</v>
      </c>
    </row>
    <row r="15" spans="1:10" ht="24.75" customHeight="1" x14ac:dyDescent="0.3">
      <c r="A15" s="2"/>
      <c r="B15" s="2" t="str">
        <f>VLOOKUP($F15,'Tournoi 2025'!$B$6:$I$88,2,FALSE)</f>
        <v>samedi 25 janvier</v>
      </c>
      <c r="C15" s="2" t="str">
        <f>VLOOKUP($F15,'Tournoi 2025'!$B$6:$I$88,3,FALSE)</f>
        <v>16h30</v>
      </c>
      <c r="D15" s="2" t="str">
        <f>VLOOKUP($F15,'Tournoi 2025'!$B$6:$I$88,4,FALSE)</f>
        <v>St-Bruno</v>
      </c>
      <c r="E15" s="2" t="str">
        <f>VLOOKUP($F15,'Tournoi 2025'!$B$6:$I$88,5,FALSE)</f>
        <v>Novice B</v>
      </c>
      <c r="F15" s="16" t="s">
        <v>119</v>
      </c>
      <c r="G15" s="2" t="str">
        <f>VLOOKUP($F15,'Tournoi 2025'!$B$6:$I$88,6,FALSE)</f>
        <v>Arnprior</v>
      </c>
      <c r="H15" s="59">
        <v>7</v>
      </c>
      <c r="I15" s="2" t="str">
        <f>VLOOKUP($F15,'Tournoi 2025'!$B$6:$I$88,8,FALSE)</f>
        <v>St-Hyacinthe</v>
      </c>
      <c r="J15" s="59">
        <v>0</v>
      </c>
    </row>
    <row r="16" spans="1:10" ht="24.75" customHeight="1" x14ac:dyDescent="0.3">
      <c r="A16" s="2"/>
      <c r="B16" s="2" t="str">
        <f>VLOOKUP($F16,'Tournoi 2025'!$B$6:$I$88,2,FALSE)</f>
        <v>dimanche 26 janvier</v>
      </c>
      <c r="C16" s="2" t="str">
        <f>VLOOKUP($F16,'Tournoi 2025'!$B$6:$I$88,3,FALSE)</f>
        <v>12h30</v>
      </c>
      <c r="D16" s="2" t="str">
        <f>VLOOKUP($F16,'Tournoi 2025'!$B$6:$I$88,4,FALSE)</f>
        <v>St-Bruno</v>
      </c>
      <c r="E16" s="2" t="str">
        <f>VLOOKUP($F16,'Tournoi 2025'!$B$6:$I$88,5,FALSE)</f>
        <v>Novice B</v>
      </c>
      <c r="F16" s="16" t="s">
        <v>120</v>
      </c>
      <c r="G16" s="2" t="s">
        <v>85</v>
      </c>
      <c r="H16" s="59">
        <v>2</v>
      </c>
      <c r="I16" s="61" t="s">
        <v>94</v>
      </c>
      <c r="J16" s="59">
        <v>9</v>
      </c>
    </row>
    <row r="17" spans="3:12" ht="15.75" x14ac:dyDescent="0.25">
      <c r="G17" s="1"/>
    </row>
    <row r="18" spans="3:12" ht="13.5" thickBot="1" x14ac:dyDescent="0.25"/>
    <row r="19" spans="3:12" ht="15" customHeight="1" x14ac:dyDescent="0.2">
      <c r="C19" s="66"/>
      <c r="D19" s="23" t="s">
        <v>33</v>
      </c>
      <c r="E19" s="23" t="s">
        <v>33</v>
      </c>
      <c r="F19" s="23" t="s">
        <v>33</v>
      </c>
      <c r="G19" s="66" t="s">
        <v>31</v>
      </c>
      <c r="H19" s="66" t="s">
        <v>32</v>
      </c>
      <c r="L19" s="26"/>
    </row>
    <row r="20" spans="3:12" ht="15.75" customHeight="1" thickBot="1" x14ac:dyDescent="0.25">
      <c r="C20" s="67"/>
      <c r="D20" s="24">
        <v>1</v>
      </c>
      <c r="E20" s="24">
        <v>2</v>
      </c>
      <c r="F20" s="24">
        <v>3</v>
      </c>
      <c r="G20" s="67"/>
      <c r="H20" s="67"/>
    </row>
    <row r="21" spans="3:12" ht="32.450000000000003" customHeight="1" thickBot="1" x14ac:dyDescent="0.25">
      <c r="C21" s="27" t="s">
        <v>112</v>
      </c>
      <c r="D21" s="57">
        <v>2</v>
      </c>
      <c r="E21" s="57">
        <v>2</v>
      </c>
      <c r="F21" s="57">
        <v>2</v>
      </c>
      <c r="G21" s="58">
        <f>SUM(D21:F21)</f>
        <v>6</v>
      </c>
      <c r="H21" s="58">
        <v>1</v>
      </c>
    </row>
    <row r="22" spans="3:12" ht="32.450000000000003" customHeight="1" thickBot="1" x14ac:dyDescent="0.25">
      <c r="C22" s="27" t="s">
        <v>85</v>
      </c>
      <c r="D22" s="57">
        <v>2</v>
      </c>
      <c r="E22" s="57">
        <v>2</v>
      </c>
      <c r="F22" s="57">
        <v>0</v>
      </c>
      <c r="G22" s="58">
        <f>SUM(D22:F22)</f>
        <v>4</v>
      </c>
      <c r="H22" s="58">
        <v>2</v>
      </c>
    </row>
    <row r="23" spans="3:12" ht="32.450000000000003" customHeight="1" thickBot="1" x14ac:dyDescent="0.25">
      <c r="C23" s="27" t="s">
        <v>30</v>
      </c>
      <c r="D23" s="57">
        <v>0</v>
      </c>
      <c r="E23" s="57">
        <v>2</v>
      </c>
      <c r="F23" s="57">
        <v>0</v>
      </c>
      <c r="G23" s="58">
        <f>SUM(D23:F23)</f>
        <v>2</v>
      </c>
      <c r="H23" s="58">
        <v>3</v>
      </c>
    </row>
    <row r="24" spans="3:12" ht="32.450000000000003" customHeight="1" thickBot="1" x14ac:dyDescent="0.25">
      <c r="C24" s="27" t="s">
        <v>29</v>
      </c>
      <c r="D24" s="57">
        <v>0</v>
      </c>
      <c r="E24" s="57">
        <v>0</v>
      </c>
      <c r="F24" s="57">
        <v>0</v>
      </c>
      <c r="G24" s="58">
        <f>SUM(D24:F24)</f>
        <v>0</v>
      </c>
      <c r="H24" s="58">
        <v>4</v>
      </c>
    </row>
    <row r="25" spans="3:12" ht="27" customHeight="1" x14ac:dyDescent="0.2"/>
  </sheetData>
  <sortState xmlns:xlrd2="http://schemas.microsoft.com/office/spreadsheetml/2017/richdata2" ref="C21:G24">
    <sortCondition descending="1" ref="G21:G24"/>
  </sortState>
  <mergeCells count="3">
    <mergeCell ref="C19:C20"/>
    <mergeCell ref="H19:H20"/>
    <mergeCell ref="G19:G20"/>
  </mergeCells>
  <phoneticPr fontId="1" type="noConversion"/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33083-282F-402C-A4CB-2CA29CC71424}">
  <sheetPr>
    <pageSetUpPr fitToPage="1"/>
  </sheetPr>
  <dimension ref="A3:L28"/>
  <sheetViews>
    <sheetView showGridLines="0" topLeftCell="A11" zoomScale="80" zoomScaleNormal="80" workbookViewId="0">
      <selection activeCell="G18" sqref="G18:J18"/>
    </sheetView>
  </sheetViews>
  <sheetFormatPr baseColWidth="10" defaultRowHeight="12.75" x14ac:dyDescent="0.2"/>
  <cols>
    <col min="2" max="2" width="22" customWidth="1"/>
    <col min="3" max="3" width="17.5703125" customWidth="1"/>
    <col min="4" max="9" width="16" customWidth="1"/>
    <col min="10" max="10" width="13.5703125" customWidth="1"/>
    <col min="11" max="11" width="5.85546875" customWidth="1"/>
  </cols>
  <sheetData>
    <row r="3" spans="1:10" ht="18" x14ac:dyDescent="0.25">
      <c r="B3" s="6"/>
      <c r="C3" s="19" t="s">
        <v>123</v>
      </c>
    </row>
    <row r="4" spans="1:10" ht="18" x14ac:dyDescent="0.25">
      <c r="B4" s="8"/>
      <c r="C4" s="20" t="s">
        <v>121</v>
      </c>
      <c r="D4" s="7"/>
    </row>
    <row r="8" spans="1:10" ht="13.5" thickBot="1" x14ac:dyDescent="0.25"/>
    <row r="9" spans="1:10" ht="22.5" customHeight="1" thickBot="1" x14ac:dyDescent="0.3">
      <c r="B9" s="12" t="s">
        <v>0</v>
      </c>
      <c r="C9" s="13" t="s">
        <v>1</v>
      </c>
      <c r="D9" s="13" t="s">
        <v>3</v>
      </c>
      <c r="E9" s="13" t="s">
        <v>2</v>
      </c>
      <c r="F9" s="13" t="s">
        <v>8</v>
      </c>
      <c r="G9" s="13" t="s">
        <v>6</v>
      </c>
      <c r="H9" s="13"/>
      <c r="I9" s="13" t="s">
        <v>5</v>
      </c>
      <c r="J9" s="14"/>
    </row>
    <row r="10" spans="1:10" ht="24.75" customHeight="1" x14ac:dyDescent="0.35">
      <c r="A10" s="2"/>
      <c r="B10" s="2" t="str">
        <f>VLOOKUP($F10,'Tournoi 2025'!$B$6:$I$88,2,FALSE)</f>
        <v>jeudi 23 janvier</v>
      </c>
      <c r="C10" s="2" t="str">
        <f>VLOOKUP($F10,'Tournoi 2025'!$B$6:$I$88,3,FALSE)</f>
        <v>18h45</v>
      </c>
      <c r="D10" s="2" t="str">
        <f>VLOOKUP($F10,'Tournoi 2025'!$B$6:$I$88,4,FALSE)</f>
        <v>St-Basile</v>
      </c>
      <c r="E10" s="2" t="str">
        <f>VLOOKUP($F10,'Tournoi 2025'!$B$6:$I$88,5,FALSE)</f>
        <v>Atome A</v>
      </c>
      <c r="F10" s="16" t="s">
        <v>43</v>
      </c>
      <c r="G10" s="2" t="str">
        <f>VLOOKUP($F10,'Tournoi 2025'!$B$6:$I$88,6,FALSE)</f>
        <v>St-Hyacinthe</v>
      </c>
      <c r="H10" s="60">
        <v>2</v>
      </c>
      <c r="I10" s="2" t="str">
        <f>VLOOKUP($F10,'Tournoi 2025'!$B$6:$I$88,8,FALSE)</f>
        <v>Intrépides</v>
      </c>
      <c r="J10" s="60">
        <v>2</v>
      </c>
    </row>
    <row r="11" spans="1:10" ht="24.75" customHeight="1" x14ac:dyDescent="0.35">
      <c r="A11" s="2"/>
      <c r="B11" s="2" t="str">
        <f>VLOOKUP($F11,'Tournoi 2025'!$B$6:$I$88,2,FALSE)</f>
        <v>vendredi 24 janvier</v>
      </c>
      <c r="C11" s="2" t="str">
        <f>VLOOKUP($F11,'Tournoi 2025'!$B$6:$I$88,3,FALSE)</f>
        <v>14h00</v>
      </c>
      <c r="D11" s="2" t="str">
        <f>VLOOKUP($F11,'Tournoi 2025'!$B$6:$I$88,4,FALSE)</f>
        <v>St-Bruno</v>
      </c>
      <c r="E11" s="2" t="str">
        <f>VLOOKUP($F11,'Tournoi 2025'!$B$6:$I$88,5,FALSE)</f>
        <v>Atome A</v>
      </c>
      <c r="F11" s="16" t="s">
        <v>86</v>
      </c>
      <c r="G11" s="2" t="str">
        <f>VLOOKUP($F11,'Tournoi 2025'!$B$6:$I$88,6,FALSE)</f>
        <v xml:space="preserve">BKRA  </v>
      </c>
      <c r="H11" s="60">
        <v>4</v>
      </c>
      <c r="I11" s="2" t="str">
        <f>VLOOKUP($F11,'Tournoi 2025'!$B$6:$I$88,8,FALSE)</f>
        <v>Intrépides</v>
      </c>
      <c r="J11" s="60">
        <v>1</v>
      </c>
    </row>
    <row r="12" spans="1:10" ht="24.75" customHeight="1" x14ac:dyDescent="0.35">
      <c r="A12" s="2"/>
      <c r="B12" s="2" t="str">
        <f>VLOOKUP($F12,'Tournoi 2025'!$B$6:$I$88,2,FALSE)</f>
        <v>vendredi 24 janvier</v>
      </c>
      <c r="C12" s="2" t="str">
        <f>VLOOKUP($F12,'Tournoi 2025'!$B$6:$I$88,3,FALSE)</f>
        <v>15h00</v>
      </c>
      <c r="D12" s="2" t="str">
        <f>VLOOKUP($F12,'Tournoi 2025'!$B$6:$I$88,4,FALSE)</f>
        <v>St-Bruno</v>
      </c>
      <c r="E12" s="2" t="str">
        <f>VLOOKUP($F12,'Tournoi 2025'!$B$6:$I$88,5,FALSE)</f>
        <v>Atome A</v>
      </c>
      <c r="F12" s="16" t="s">
        <v>87</v>
      </c>
      <c r="G12" s="2" t="str">
        <f>VLOOKUP($F12,'Tournoi 2025'!$B$6:$I$88,6,FALSE)</f>
        <v>Thetford Mines</v>
      </c>
      <c r="H12" s="60">
        <v>9</v>
      </c>
      <c r="I12" s="2" t="str">
        <f>VLOOKUP($F12,'Tournoi 2025'!$B$6:$I$88,8,FALSE)</f>
        <v>St-Hyacinthe</v>
      </c>
      <c r="J12" s="60">
        <v>2</v>
      </c>
    </row>
    <row r="13" spans="1:10" ht="24.75" customHeight="1" x14ac:dyDescent="0.35">
      <c r="A13" s="2"/>
      <c r="B13" s="2" t="str">
        <f>VLOOKUP($F13,'Tournoi 2025'!$B$6:$I$88,2,FALSE)</f>
        <v>vendredi 24 janvier</v>
      </c>
      <c r="C13" s="2" t="str">
        <f>VLOOKUP($F13,'Tournoi 2025'!$B$6:$I$88,3,FALSE)</f>
        <v>18h15</v>
      </c>
      <c r="D13" s="2" t="str">
        <f>VLOOKUP($F13,'Tournoi 2025'!$B$6:$I$88,4,FALSE)</f>
        <v>St-Bruno</v>
      </c>
      <c r="E13" s="2" t="str">
        <f>VLOOKUP($F13,'Tournoi 2025'!$B$6:$I$88,5,FALSE)</f>
        <v>Atome A</v>
      </c>
      <c r="F13" s="16" t="s">
        <v>88</v>
      </c>
      <c r="G13" s="2" t="str">
        <f>VLOOKUP($F13,'Tournoi 2025'!$B$6:$I$88,6,FALSE)</f>
        <v>Intrépides</v>
      </c>
      <c r="H13" s="60">
        <v>1</v>
      </c>
      <c r="I13" s="2" t="str">
        <f>VLOOKUP($F13,'Tournoi 2025'!$B$6:$I$88,8,FALSE)</f>
        <v>Arnprior</v>
      </c>
      <c r="J13" s="60">
        <v>4</v>
      </c>
    </row>
    <row r="14" spans="1:10" ht="24.75" customHeight="1" x14ac:dyDescent="0.35">
      <c r="A14" s="2"/>
      <c r="B14" s="2" t="str">
        <f>VLOOKUP($F14,'Tournoi 2025'!$B$6:$I$88,2,FALSE)</f>
        <v>samedi 25 janvier</v>
      </c>
      <c r="C14" s="2" t="str">
        <f>VLOOKUP($F14,'Tournoi 2025'!$B$6:$I$88,3,FALSE)</f>
        <v>8h00</v>
      </c>
      <c r="D14" s="2" t="str">
        <f>VLOOKUP($F14,'Tournoi 2025'!$B$6:$I$88,4,FALSE)</f>
        <v>St-Basile</v>
      </c>
      <c r="E14" s="2" t="str">
        <f>VLOOKUP($F14,'Tournoi 2025'!$B$6:$I$88,5,FALSE)</f>
        <v>Atome A</v>
      </c>
      <c r="F14" s="16" t="s">
        <v>89</v>
      </c>
      <c r="G14" s="2" t="str">
        <f>VLOOKUP($F14,'Tournoi 2025'!$B$6:$I$88,6,FALSE)</f>
        <v>Arnprior</v>
      </c>
      <c r="H14" s="60">
        <v>1</v>
      </c>
      <c r="I14" s="2" t="str">
        <f>VLOOKUP($F14,'Tournoi 2025'!$B$6:$I$88,8,FALSE)</f>
        <v>BKRA</v>
      </c>
      <c r="J14" s="60">
        <v>4</v>
      </c>
    </row>
    <row r="15" spans="1:10" ht="24.75" customHeight="1" x14ac:dyDescent="0.35">
      <c r="A15" s="2"/>
      <c r="B15" s="2" t="str">
        <f>VLOOKUP($F15,'Tournoi 2025'!$B$6:$I$88,2,FALSE)</f>
        <v>samedi 25 janvier</v>
      </c>
      <c r="C15" s="2" t="str">
        <f>VLOOKUP($F15,'Tournoi 2025'!$B$6:$I$88,3,FALSE)</f>
        <v>11h00</v>
      </c>
      <c r="D15" s="2" t="str">
        <f>VLOOKUP($F15,'Tournoi 2025'!$B$6:$I$88,4,FALSE)</f>
        <v>St-Basile</v>
      </c>
      <c r="E15" s="2" t="str">
        <f>VLOOKUP($F15,'Tournoi 2025'!$B$6:$I$88,5,FALSE)</f>
        <v>Atome A</v>
      </c>
      <c r="F15" s="16" t="s">
        <v>90</v>
      </c>
      <c r="G15" s="2" t="str">
        <f>VLOOKUP($F15,'Tournoi 2025'!$B$6:$I$88,6,FALSE)</f>
        <v>Intrépides ****</v>
      </c>
      <c r="H15" s="60">
        <v>1</v>
      </c>
      <c r="I15" s="2" t="str">
        <f>VLOOKUP($F15,'Tournoi 2025'!$B$6:$I$88,8,FALSE)</f>
        <v>Thetford Mines</v>
      </c>
      <c r="J15" s="60">
        <v>5</v>
      </c>
    </row>
    <row r="16" spans="1:10" ht="24.75" customHeight="1" x14ac:dyDescent="0.35">
      <c r="A16" s="2"/>
      <c r="B16" s="2" t="str">
        <f>VLOOKUP($F16,'Tournoi 2025'!$B$6:$I$88,2,FALSE)</f>
        <v>samedi 25 janvier</v>
      </c>
      <c r="C16" s="2" t="str">
        <f>VLOOKUP($F16,'Tournoi 2025'!$B$6:$I$88,3,FALSE)</f>
        <v>16h30</v>
      </c>
      <c r="D16" s="2" t="str">
        <f>VLOOKUP($F16,'Tournoi 2025'!$B$6:$I$88,4,FALSE)</f>
        <v>St-Basile</v>
      </c>
      <c r="E16" s="2" t="str">
        <f>VLOOKUP($F16,'Tournoi 2025'!$B$6:$I$88,5,FALSE)</f>
        <v>Atome A</v>
      </c>
      <c r="F16" s="16" t="s">
        <v>91</v>
      </c>
      <c r="G16" s="2" t="str">
        <f>VLOOKUP($F16,'Tournoi 2025'!$B$6:$I$88,6,FALSE)</f>
        <v>St-Hyacinthe</v>
      </c>
      <c r="H16" s="60">
        <v>1</v>
      </c>
      <c r="I16" s="2" t="str">
        <f>VLOOKUP($F16,'Tournoi 2025'!$B$6:$I$88,8,FALSE)</f>
        <v>Arnprior</v>
      </c>
      <c r="J16" s="60">
        <v>8</v>
      </c>
    </row>
    <row r="17" spans="1:12" ht="24.75" customHeight="1" x14ac:dyDescent="0.35">
      <c r="A17" s="2"/>
      <c r="B17" s="2" t="str">
        <f>VLOOKUP($F17,'Tournoi 2025'!$B$6:$I$88,2,FALSE)</f>
        <v>samedi 25 janvier</v>
      </c>
      <c r="C17" s="2" t="str">
        <f>VLOOKUP($F17,'Tournoi 2025'!$B$6:$I$88,3,FALSE)</f>
        <v>18h30</v>
      </c>
      <c r="D17" s="2" t="str">
        <f>VLOOKUP($F17,'Tournoi 2025'!$B$6:$I$88,4,FALSE)</f>
        <v>St-Bruno</v>
      </c>
      <c r="E17" s="2" t="str">
        <f>VLOOKUP($F17,'Tournoi 2025'!$B$6:$I$88,5,FALSE)</f>
        <v>Atome A</v>
      </c>
      <c r="F17" s="16" t="s">
        <v>92</v>
      </c>
      <c r="G17" s="2" t="str">
        <f>VLOOKUP($F17,'Tournoi 2025'!$B$6:$I$88,6,FALSE)</f>
        <v>BKRA</v>
      </c>
      <c r="H17" s="60">
        <v>2</v>
      </c>
      <c r="I17" s="2" t="str">
        <f>VLOOKUP($F17,'Tournoi 2025'!$B$6:$I$88,8,FALSE)</f>
        <v>Thetford Mines</v>
      </c>
      <c r="J17" s="60">
        <v>4</v>
      </c>
    </row>
    <row r="18" spans="1:12" ht="24.75" customHeight="1" x14ac:dyDescent="0.35">
      <c r="A18" s="2"/>
      <c r="B18" s="2" t="str">
        <f>VLOOKUP($F18,'Tournoi 2025'!$B$6:$I$88,2,FALSE)</f>
        <v>dimanche 26 janvier</v>
      </c>
      <c r="C18" s="2" t="str">
        <f>VLOOKUP($F18,'Tournoi 2025'!$B$6:$I$88,3,FALSE)</f>
        <v>13h45</v>
      </c>
      <c r="D18" s="2" t="str">
        <f>VLOOKUP($F18,'Tournoi 2025'!$B$6:$I$88,4,FALSE)</f>
        <v>St-Bruno</v>
      </c>
      <c r="E18" s="2" t="str">
        <f>VLOOKUP($F18,'Tournoi 2025'!$B$6:$I$88,5,FALSE)</f>
        <v>Atome A</v>
      </c>
      <c r="F18" s="16" t="s">
        <v>93</v>
      </c>
      <c r="G18" s="61" t="s">
        <v>51</v>
      </c>
      <c r="H18" s="60">
        <v>3</v>
      </c>
      <c r="I18" s="2" t="s">
        <v>95</v>
      </c>
      <c r="J18" s="60">
        <v>2</v>
      </c>
    </row>
    <row r="19" spans="1:12" ht="15.75" x14ac:dyDescent="0.25">
      <c r="E19" s="52" t="s">
        <v>149</v>
      </c>
      <c r="G19" s="1"/>
    </row>
    <row r="20" spans="1:12" ht="13.5" thickBot="1" x14ac:dyDescent="0.25"/>
    <row r="21" spans="1:12" ht="15" customHeight="1" x14ac:dyDescent="0.2">
      <c r="C21" s="66"/>
      <c r="D21" s="23" t="s">
        <v>33</v>
      </c>
      <c r="E21" s="23" t="s">
        <v>33</v>
      </c>
      <c r="F21" s="23" t="s">
        <v>33</v>
      </c>
      <c r="G21" s="47" t="s">
        <v>31</v>
      </c>
      <c r="H21" s="47" t="s">
        <v>32</v>
      </c>
      <c r="L21" s="26"/>
    </row>
    <row r="22" spans="1:12" ht="15.75" customHeight="1" thickBot="1" x14ac:dyDescent="0.25">
      <c r="C22" s="67"/>
      <c r="D22" s="24">
        <v>1</v>
      </c>
      <c r="E22" s="24">
        <v>2</v>
      </c>
      <c r="F22" s="24">
        <v>3</v>
      </c>
      <c r="G22" s="27"/>
      <c r="H22" s="27"/>
    </row>
    <row r="23" spans="1:12" ht="27" customHeight="1" thickBot="1" x14ac:dyDescent="0.25">
      <c r="C23" s="27" t="s">
        <v>95</v>
      </c>
      <c r="D23" s="57">
        <v>2</v>
      </c>
      <c r="E23" s="57">
        <v>2</v>
      </c>
      <c r="F23" s="57">
        <v>2</v>
      </c>
      <c r="G23" s="58">
        <f>SUM(D23:F23)</f>
        <v>6</v>
      </c>
      <c r="H23" s="58">
        <v>1</v>
      </c>
    </row>
    <row r="24" spans="1:12" ht="27" customHeight="1" thickBot="1" x14ac:dyDescent="0.25">
      <c r="C24" s="27" t="s">
        <v>51</v>
      </c>
      <c r="D24" s="57">
        <v>2</v>
      </c>
      <c r="E24" s="57">
        <v>2</v>
      </c>
      <c r="F24" s="57">
        <v>0</v>
      </c>
      <c r="G24" s="58">
        <f>SUM(D24:F24)</f>
        <v>4</v>
      </c>
      <c r="H24" s="58">
        <v>2</v>
      </c>
    </row>
    <row r="25" spans="1:12" ht="27" customHeight="1" thickBot="1" x14ac:dyDescent="0.25">
      <c r="C25" s="27" t="s">
        <v>94</v>
      </c>
      <c r="D25" s="57">
        <v>2</v>
      </c>
      <c r="E25" s="57">
        <v>0</v>
      </c>
      <c r="F25" s="57">
        <v>2</v>
      </c>
      <c r="G25" s="58">
        <f>SUM(D25:F25)</f>
        <v>4</v>
      </c>
      <c r="H25" s="58">
        <v>3</v>
      </c>
    </row>
    <row r="26" spans="1:12" ht="27" customHeight="1" thickBot="1" x14ac:dyDescent="0.25">
      <c r="C26" s="27" t="s">
        <v>29</v>
      </c>
      <c r="D26" s="57">
        <v>1</v>
      </c>
      <c r="E26" s="57">
        <v>0</v>
      </c>
      <c r="F26" s="57">
        <v>0</v>
      </c>
      <c r="G26" s="58">
        <f>SUM(D26:F26)</f>
        <v>1</v>
      </c>
      <c r="H26" s="58">
        <v>4</v>
      </c>
    </row>
    <row r="27" spans="1:12" ht="27" customHeight="1" thickBot="1" x14ac:dyDescent="0.25">
      <c r="C27" s="27" t="s">
        <v>85</v>
      </c>
      <c r="D27" s="57">
        <v>1</v>
      </c>
      <c r="E27" s="57">
        <v>0</v>
      </c>
      <c r="F27" s="57">
        <v>0</v>
      </c>
      <c r="G27" s="58">
        <f>SUM(D27:F27)</f>
        <v>1</v>
      </c>
      <c r="H27" s="58">
        <v>5</v>
      </c>
    </row>
    <row r="28" spans="1:12" ht="27" customHeight="1" x14ac:dyDescent="0.2"/>
  </sheetData>
  <sortState xmlns:xlrd2="http://schemas.microsoft.com/office/spreadsheetml/2017/richdata2" ref="C23:G27">
    <sortCondition descending="1" ref="G23:G27"/>
  </sortState>
  <mergeCells count="1">
    <mergeCell ref="C21:C22"/>
  </mergeCells>
  <phoneticPr fontId="14" type="noConversion"/>
  <pageMargins left="0.7" right="0.7" top="0.75" bottom="0.75" header="0.3" footer="0.3"/>
  <pageSetup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1A53E-3D7E-41D9-AEDC-C93F3B287664}">
  <sheetPr>
    <pageSetUpPr fitToPage="1"/>
  </sheetPr>
  <dimension ref="A3:L27"/>
  <sheetViews>
    <sheetView showGridLines="0" topLeftCell="A7" zoomScale="63" zoomScaleNormal="80" workbookViewId="0">
      <selection activeCell="G18" sqref="G18:J18"/>
    </sheetView>
  </sheetViews>
  <sheetFormatPr baseColWidth="10" defaultRowHeight="12.75" x14ac:dyDescent="0.2"/>
  <cols>
    <col min="2" max="2" width="32.85546875" customWidth="1"/>
    <col min="3" max="3" width="16.28515625" customWidth="1"/>
    <col min="4" max="9" width="18.42578125" customWidth="1"/>
    <col min="10" max="10" width="10.28515625" customWidth="1"/>
    <col min="11" max="11" width="6" customWidth="1"/>
  </cols>
  <sheetData>
    <row r="3" spans="1:12" ht="18" x14ac:dyDescent="0.25">
      <c r="B3" s="6"/>
      <c r="C3" s="19" t="s">
        <v>123</v>
      </c>
    </row>
    <row r="4" spans="1:12" ht="18" x14ac:dyDescent="0.25">
      <c r="C4" s="21" t="s">
        <v>42</v>
      </c>
    </row>
    <row r="8" spans="1:12" ht="13.5" thickBot="1" x14ac:dyDescent="0.25"/>
    <row r="9" spans="1:12" ht="22.5" customHeight="1" thickBot="1" x14ac:dyDescent="0.3">
      <c r="B9" s="12" t="s">
        <v>0</v>
      </c>
      <c r="C9" s="13" t="s">
        <v>1</v>
      </c>
      <c r="D9" s="13" t="s">
        <v>3</v>
      </c>
      <c r="E9" s="13" t="s">
        <v>2</v>
      </c>
      <c r="F9" s="13" t="s">
        <v>8</v>
      </c>
      <c r="G9" s="13" t="s">
        <v>6</v>
      </c>
      <c r="H9" s="13"/>
      <c r="I9" s="13" t="s">
        <v>5</v>
      </c>
      <c r="J9" s="14"/>
    </row>
    <row r="10" spans="1:12" ht="24.75" customHeight="1" x14ac:dyDescent="0.35">
      <c r="A10" s="2"/>
      <c r="B10" s="2" t="str">
        <f>VLOOKUP($F10,'Tournoi 2025'!$B$6:$I$88,2,FALSE)</f>
        <v>mercredi 22 janvier</v>
      </c>
      <c r="C10" s="2" t="str">
        <f>VLOOKUP($F10,'Tournoi 2025'!$B$6:$I$88,3,FALSE)</f>
        <v>19h00</v>
      </c>
      <c r="D10" s="2" t="str">
        <f>VLOOKUP($F10,'Tournoi 2025'!$B$6:$I$88,4,FALSE)</f>
        <v>St-Bruno</v>
      </c>
      <c r="E10" s="2" t="str">
        <f>VLOOKUP($F10,'Tournoi 2025'!$B$6:$I$88,5,FALSE)</f>
        <v>Junior B</v>
      </c>
      <c r="F10" s="16" t="s">
        <v>35</v>
      </c>
      <c r="G10" s="2" t="str">
        <f>VLOOKUP($F10,'Tournoi 2025'!$B$6:$I$88,6,FALSE)</f>
        <v>St-Hyacinthe</v>
      </c>
      <c r="H10" s="60">
        <v>0</v>
      </c>
      <c r="I10" s="2" t="str">
        <f>VLOOKUP($F10,'Tournoi 2025'!$B$6:$I$88,8,FALSE)</f>
        <v>Intrépides</v>
      </c>
      <c r="J10" s="60">
        <v>2</v>
      </c>
      <c r="L10" s="26"/>
    </row>
    <row r="11" spans="1:12" ht="24.75" customHeight="1" x14ac:dyDescent="0.35">
      <c r="A11" s="2"/>
      <c r="B11" s="2" t="str">
        <f>VLOOKUP($F11,'Tournoi 2025'!$B$6:$I$88,2,FALSE)</f>
        <v>jeudi 23 janvier</v>
      </c>
      <c r="C11" s="2" t="str">
        <f>VLOOKUP($F11,'Tournoi 2025'!$B$6:$I$88,3,FALSE)</f>
        <v>19h45</v>
      </c>
      <c r="D11" s="2" t="str">
        <f>VLOOKUP($F11,'Tournoi 2025'!$B$6:$I$88,4,FALSE)</f>
        <v>St-Basile</v>
      </c>
      <c r="E11" s="2" t="str">
        <f>VLOOKUP($F11,'Tournoi 2025'!$B$6:$I$88,5,FALSE)</f>
        <v>Junior B</v>
      </c>
      <c r="F11" s="16" t="s">
        <v>36</v>
      </c>
      <c r="G11" s="2" t="str">
        <f>VLOOKUP($F11,'Tournoi 2025'!$B$6:$I$88,6,FALSE)</f>
        <v>Intrépides</v>
      </c>
      <c r="H11" s="60">
        <v>11</v>
      </c>
      <c r="I11" s="2" t="str">
        <f>VLOOKUP($F11,'Tournoi 2025'!$B$6:$I$88,8,FALSE)</f>
        <v>4 Cités</v>
      </c>
      <c r="J11" s="60">
        <v>5</v>
      </c>
    </row>
    <row r="12" spans="1:12" ht="24.75" customHeight="1" x14ac:dyDescent="0.35">
      <c r="A12" s="2"/>
      <c r="B12" s="2" t="str">
        <f>VLOOKUP($F12,'Tournoi 2025'!$B$6:$I$88,2,FALSE)</f>
        <v>vendredi 24 janvier</v>
      </c>
      <c r="C12" s="2" t="str">
        <f>VLOOKUP($F12,'Tournoi 2025'!$B$6:$I$88,3,FALSE)</f>
        <v>14h00</v>
      </c>
      <c r="D12" s="2" t="str">
        <f>VLOOKUP($F12,'Tournoi 2025'!$B$6:$I$88,4,FALSE)</f>
        <v>St-Basile</v>
      </c>
      <c r="E12" s="2" t="str">
        <f>VLOOKUP($F12,'Tournoi 2025'!$B$6:$I$88,5,FALSE)</f>
        <v>Junior B</v>
      </c>
      <c r="F12" s="16" t="s">
        <v>37</v>
      </c>
      <c r="G12" s="2" t="str">
        <f>VLOOKUP($F12,'Tournoi 2025'!$B$6:$I$88,6,FALSE)</f>
        <v>St-Hyacinthe</v>
      </c>
      <c r="H12" s="60">
        <v>2</v>
      </c>
      <c r="I12" s="2" t="str">
        <f>VLOOKUP($F12,'Tournoi 2025'!$B$6:$I$88,8,FALSE)</f>
        <v>Bellechasse</v>
      </c>
      <c r="J12" s="60">
        <v>5</v>
      </c>
    </row>
    <row r="13" spans="1:12" ht="24.75" customHeight="1" x14ac:dyDescent="0.35">
      <c r="A13" s="2"/>
      <c r="B13" s="2" t="str">
        <f>VLOOKUP($F13,'Tournoi 2025'!$B$6:$I$88,2,FALSE)</f>
        <v>vendredi 24 janvier</v>
      </c>
      <c r="C13" s="2" t="str">
        <f>VLOOKUP($F13,'Tournoi 2025'!$B$6:$I$88,3,FALSE)</f>
        <v>16h00</v>
      </c>
      <c r="D13" s="2" t="str">
        <f>VLOOKUP($F13,'Tournoi 2025'!$B$6:$I$88,4,FALSE)</f>
        <v>St-Bruno</v>
      </c>
      <c r="E13" s="2" t="str">
        <f>VLOOKUP($F13,'Tournoi 2025'!$B$6:$I$88,5,FALSE)</f>
        <v>Junior B</v>
      </c>
      <c r="F13" s="16" t="s">
        <v>38</v>
      </c>
      <c r="G13" s="2" t="str">
        <f>VLOOKUP($F13,'Tournoi 2025'!$B$6:$I$88,6,FALSE)</f>
        <v>CORA</v>
      </c>
      <c r="H13" s="60">
        <v>5</v>
      </c>
      <c r="I13" s="2" t="str">
        <f>VLOOKUP($F13,'Tournoi 2025'!$B$6:$I$88,8,FALSE)</f>
        <v>4 Cités</v>
      </c>
      <c r="J13" s="60">
        <v>0</v>
      </c>
    </row>
    <row r="14" spans="1:12" ht="24.75" customHeight="1" x14ac:dyDescent="0.35">
      <c r="A14" s="2"/>
      <c r="B14" s="2" t="str">
        <f>VLOOKUP($F14,'Tournoi 2025'!$B$6:$I$88,2,FALSE)</f>
        <v>vendredi 24 janvier</v>
      </c>
      <c r="C14" s="2" t="str">
        <f>VLOOKUP($F14,'Tournoi 2025'!$B$6:$I$88,3,FALSE)</f>
        <v>17h15</v>
      </c>
      <c r="D14" s="2" t="str">
        <f>VLOOKUP($F14,'Tournoi 2025'!$B$6:$I$88,4,FALSE)</f>
        <v>St-Basile</v>
      </c>
      <c r="E14" s="2" t="str">
        <f>VLOOKUP($F14,'Tournoi 2025'!$B$6:$I$88,5,FALSE)</f>
        <v>Junior B</v>
      </c>
      <c r="F14" s="16" t="s">
        <v>39</v>
      </c>
      <c r="G14" s="2" t="str">
        <f>VLOOKUP($F14,'Tournoi 2025'!$B$6:$I$88,6,FALSE)</f>
        <v>Bellechasse</v>
      </c>
      <c r="H14" s="60">
        <v>2</v>
      </c>
      <c r="I14" s="2" t="str">
        <f>VLOOKUP($F14,'Tournoi 2025'!$B$6:$I$88,8,FALSE)</f>
        <v>Intrépides</v>
      </c>
      <c r="J14" s="60">
        <v>2</v>
      </c>
    </row>
    <row r="15" spans="1:12" ht="24.75" customHeight="1" x14ac:dyDescent="0.35">
      <c r="A15" s="2"/>
      <c r="B15" s="2" t="str">
        <f>VLOOKUP($F15,'Tournoi 2025'!$B$6:$I$88,2,FALSE)</f>
        <v>samedi 25 janvier</v>
      </c>
      <c r="C15" s="2" t="str">
        <f>VLOOKUP($F15,'Tournoi 2025'!$B$6:$I$88,3,FALSE)</f>
        <v>9h00</v>
      </c>
      <c r="D15" s="2" t="str">
        <f>VLOOKUP($F15,'Tournoi 2025'!$B$6:$I$88,4,FALSE)</f>
        <v>St-Bruno</v>
      </c>
      <c r="E15" s="2" t="str">
        <f>VLOOKUP($F15,'Tournoi 2025'!$B$6:$I$88,5,FALSE)</f>
        <v>Junior B</v>
      </c>
      <c r="F15" s="16" t="s">
        <v>40</v>
      </c>
      <c r="G15" s="2" t="str">
        <f>VLOOKUP($F15,'Tournoi 2025'!$B$6:$I$88,6,FALSE)</f>
        <v>Intrépides****</v>
      </c>
      <c r="H15" s="60">
        <v>3</v>
      </c>
      <c r="I15" s="2" t="str">
        <f>VLOOKUP($F15,'Tournoi 2025'!$B$6:$I$88,8,FALSE)</f>
        <v>CORA</v>
      </c>
      <c r="J15" s="60">
        <v>1</v>
      </c>
    </row>
    <row r="16" spans="1:12" ht="24.75" customHeight="1" x14ac:dyDescent="0.35">
      <c r="A16" s="2"/>
      <c r="B16" s="2" t="str">
        <f>VLOOKUP($F16,'Tournoi 2025'!$B$6:$I$88,2,FALSE)</f>
        <v>samedi 25 janvier</v>
      </c>
      <c r="C16" s="2" t="str">
        <f>VLOOKUP($F16,'Tournoi 2025'!$B$6:$I$88,3,FALSE)</f>
        <v>11h00</v>
      </c>
      <c r="D16" s="2" t="str">
        <f>VLOOKUP($F16,'Tournoi 2025'!$B$6:$I$88,4,FALSE)</f>
        <v>St-Bruno</v>
      </c>
      <c r="E16" s="2" t="str">
        <f>VLOOKUP($F16,'Tournoi 2025'!$B$6:$I$88,5,FALSE)</f>
        <v>Junior B</v>
      </c>
      <c r="F16" s="16" t="s">
        <v>41</v>
      </c>
      <c r="G16" s="2" t="str">
        <f>VLOOKUP($F16,'Tournoi 2025'!$B$6:$I$88,6,FALSE)</f>
        <v>4 Cités</v>
      </c>
      <c r="H16" s="60">
        <v>3</v>
      </c>
      <c r="I16" s="2" t="str">
        <f>VLOOKUP($F16,'Tournoi 2025'!$B$6:$I$88,8,FALSE)</f>
        <v>St-Hyacinthe</v>
      </c>
      <c r="J16" s="60">
        <v>3</v>
      </c>
    </row>
    <row r="17" spans="1:12" ht="24.75" customHeight="1" x14ac:dyDescent="0.35">
      <c r="A17" s="2"/>
      <c r="B17" s="2" t="str">
        <f>VLOOKUP($F17,'Tournoi 2025'!$B$6:$I$88,2,FALSE)</f>
        <v>samedi 25 janvier</v>
      </c>
      <c r="C17" s="2" t="str">
        <f>VLOOKUP($F17,'Tournoi 2025'!$B$6:$I$88,3,FALSE)</f>
        <v>15h15</v>
      </c>
      <c r="D17" s="2" t="str">
        <f>VLOOKUP($F17,'Tournoi 2025'!$B$6:$I$88,4,FALSE)</f>
        <v>St-Bruno</v>
      </c>
      <c r="E17" s="2" t="str">
        <f>VLOOKUP($F17,'Tournoi 2025'!$B$6:$I$88,5,FALSE)</f>
        <v>Junior B</v>
      </c>
      <c r="F17" s="16" t="s">
        <v>66</v>
      </c>
      <c r="G17" s="2" t="str">
        <f>VLOOKUP($F17,'Tournoi 2025'!$B$6:$I$88,6,FALSE)</f>
        <v>Bellechasse</v>
      </c>
      <c r="H17" s="60">
        <v>4</v>
      </c>
      <c r="I17" s="2" t="str">
        <f>VLOOKUP($F17,'Tournoi 2025'!$B$6:$I$88,8,FALSE)</f>
        <v>CORA</v>
      </c>
      <c r="J17" s="60">
        <v>2</v>
      </c>
    </row>
    <row r="18" spans="1:12" ht="24.75" customHeight="1" x14ac:dyDescent="0.35">
      <c r="A18" s="2"/>
      <c r="B18" s="2" t="str">
        <f>VLOOKUP($F18,'Tournoi 2025'!$B$6:$I$88,2,FALSE)</f>
        <v>dimanche 26 janvier</v>
      </c>
      <c r="C18" s="2" t="str">
        <f>VLOOKUP($F18,'Tournoi 2025'!$B$6:$I$88,3,FALSE)</f>
        <v>11h15</v>
      </c>
      <c r="D18" s="2" t="str">
        <f>VLOOKUP($F18,'Tournoi 2025'!$B$6:$I$88,4,FALSE)</f>
        <v>St-Bruno</v>
      </c>
      <c r="E18" s="2" t="str">
        <f>VLOOKUP($F18,'Tournoi 2025'!$B$6:$I$88,5,FALSE)</f>
        <v>Junior B</v>
      </c>
      <c r="F18" s="16" t="s">
        <v>97</v>
      </c>
      <c r="G18" s="60" t="s">
        <v>98</v>
      </c>
      <c r="H18" s="60">
        <v>1</v>
      </c>
      <c r="I18" s="62" t="s">
        <v>29</v>
      </c>
      <c r="J18" s="60">
        <v>2</v>
      </c>
      <c r="L18" s="26"/>
    </row>
    <row r="19" spans="1:12" ht="15.75" x14ac:dyDescent="0.25">
      <c r="E19" s="52" t="s">
        <v>149</v>
      </c>
      <c r="F19" s="28"/>
    </row>
    <row r="20" spans="1:12" ht="13.5" thickBot="1" x14ac:dyDescent="0.25"/>
    <row r="21" spans="1:12" ht="15" x14ac:dyDescent="0.2">
      <c r="C21" s="68"/>
      <c r="D21" s="23" t="s">
        <v>33</v>
      </c>
      <c r="E21" s="23" t="s">
        <v>33</v>
      </c>
      <c r="F21" s="23" t="s">
        <v>33</v>
      </c>
      <c r="G21" s="46" t="s">
        <v>31</v>
      </c>
      <c r="H21" s="46" t="s">
        <v>32</v>
      </c>
    </row>
    <row r="22" spans="1:12" ht="15.75" thickBot="1" x14ac:dyDescent="0.25">
      <c r="C22" s="69"/>
      <c r="D22" s="24">
        <v>1</v>
      </c>
      <c r="E22" s="24">
        <v>2</v>
      </c>
      <c r="F22" s="25">
        <v>3</v>
      </c>
      <c r="G22" s="25"/>
      <c r="H22" s="25"/>
    </row>
    <row r="23" spans="1:12" ht="33" customHeight="1" thickBot="1" x14ac:dyDescent="0.25">
      <c r="C23" s="25" t="s">
        <v>29</v>
      </c>
      <c r="D23" s="57">
        <v>2</v>
      </c>
      <c r="E23" s="57">
        <v>2</v>
      </c>
      <c r="F23" s="57">
        <v>1</v>
      </c>
      <c r="G23" s="58">
        <f>SUM(D23:F23)</f>
        <v>5</v>
      </c>
      <c r="H23" s="58">
        <v>1</v>
      </c>
    </row>
    <row r="24" spans="1:12" ht="33" customHeight="1" thickBot="1" x14ac:dyDescent="0.25">
      <c r="C24" s="25" t="s">
        <v>98</v>
      </c>
      <c r="D24" s="57">
        <v>2</v>
      </c>
      <c r="E24" s="57">
        <v>1</v>
      </c>
      <c r="F24" s="57">
        <v>2</v>
      </c>
      <c r="G24" s="58">
        <f>SUM(D24:F24)</f>
        <v>5</v>
      </c>
      <c r="H24" s="58">
        <v>2</v>
      </c>
    </row>
    <row r="25" spans="1:12" ht="33" customHeight="1" thickBot="1" x14ac:dyDescent="0.25">
      <c r="C25" s="25" t="s">
        <v>99</v>
      </c>
      <c r="D25" s="57">
        <v>2</v>
      </c>
      <c r="E25" s="57">
        <v>0</v>
      </c>
      <c r="F25" s="57">
        <v>0</v>
      </c>
      <c r="G25" s="58">
        <f>SUM(D25:F25)</f>
        <v>2</v>
      </c>
      <c r="H25" s="58">
        <v>3</v>
      </c>
    </row>
    <row r="26" spans="1:12" ht="33" customHeight="1" thickBot="1" x14ac:dyDescent="0.25">
      <c r="C26" s="25" t="s">
        <v>85</v>
      </c>
      <c r="D26" s="57">
        <v>0</v>
      </c>
      <c r="E26" s="57">
        <v>0</v>
      </c>
      <c r="F26" s="57">
        <v>1</v>
      </c>
      <c r="G26" s="58">
        <f>SUM(D26:F26)</f>
        <v>1</v>
      </c>
      <c r="H26" s="58">
        <v>4</v>
      </c>
    </row>
    <row r="27" spans="1:12" ht="33" customHeight="1" thickBot="1" x14ac:dyDescent="0.25">
      <c r="C27" s="25" t="s">
        <v>84</v>
      </c>
      <c r="D27" s="57">
        <v>0</v>
      </c>
      <c r="E27" s="57">
        <v>0</v>
      </c>
      <c r="F27" s="57">
        <v>1</v>
      </c>
      <c r="G27" s="58">
        <f>SUM(D27:F27)</f>
        <v>1</v>
      </c>
      <c r="H27" s="58">
        <v>5</v>
      </c>
    </row>
  </sheetData>
  <sortState xmlns:xlrd2="http://schemas.microsoft.com/office/spreadsheetml/2017/richdata2" ref="C23:H27">
    <sortCondition ref="H23:H27"/>
  </sortState>
  <mergeCells count="1">
    <mergeCell ref="C21:C22"/>
  </mergeCells>
  <phoneticPr fontId="1" type="noConversion"/>
  <pageMargins left="0.7" right="0.7" top="0.75" bottom="0.75" header="0.3" footer="0.3"/>
  <pageSetup scale="75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E5550-4A22-42CC-9760-501774973CB4}">
  <sheetPr>
    <pageSetUpPr fitToPage="1"/>
  </sheetPr>
  <dimension ref="A3:L23"/>
  <sheetViews>
    <sheetView showGridLines="0" topLeftCell="A6" zoomScale="85" zoomScaleNormal="85" workbookViewId="0">
      <selection activeCell="J22" sqref="J22"/>
    </sheetView>
  </sheetViews>
  <sheetFormatPr baseColWidth="10" defaultRowHeight="12.75" x14ac:dyDescent="0.2"/>
  <cols>
    <col min="2" max="2" width="21.140625" bestFit="1" customWidth="1"/>
    <col min="3" max="3" width="20.42578125" customWidth="1"/>
    <col min="4" max="4" width="21.7109375" bestFit="1" customWidth="1"/>
    <col min="5" max="6" width="13.7109375" customWidth="1"/>
    <col min="7" max="7" width="19.5703125" bestFit="1" customWidth="1"/>
    <col min="8" max="8" width="12.85546875" customWidth="1"/>
    <col min="9" max="9" width="21.140625" customWidth="1"/>
    <col min="10" max="10" width="12.85546875" customWidth="1"/>
    <col min="11" max="11" width="7.5703125" customWidth="1"/>
  </cols>
  <sheetData>
    <row r="3" spans="1:12" ht="18" x14ac:dyDescent="0.25">
      <c r="B3" s="6"/>
      <c r="C3" s="19" t="s">
        <v>123</v>
      </c>
    </row>
    <row r="4" spans="1:12" ht="18" x14ac:dyDescent="0.25">
      <c r="C4" s="21" t="s">
        <v>151</v>
      </c>
    </row>
    <row r="8" spans="1:12" ht="13.5" thickBot="1" x14ac:dyDescent="0.25"/>
    <row r="9" spans="1:12" ht="22.5" customHeight="1" thickBot="1" x14ac:dyDescent="0.3">
      <c r="B9" s="12" t="s">
        <v>0</v>
      </c>
      <c r="C9" s="13" t="s">
        <v>1</v>
      </c>
      <c r="D9" s="13" t="s">
        <v>3</v>
      </c>
      <c r="E9" s="13" t="s">
        <v>2</v>
      </c>
      <c r="F9" s="13" t="s">
        <v>8</v>
      </c>
      <c r="G9" s="13" t="s">
        <v>6</v>
      </c>
      <c r="H9" s="13"/>
      <c r="I9" s="13" t="s">
        <v>5</v>
      </c>
      <c r="J9" s="14"/>
    </row>
    <row r="10" spans="1:12" ht="24.75" customHeight="1" x14ac:dyDescent="0.35">
      <c r="A10" s="2"/>
      <c r="B10" s="2" t="str">
        <f>VLOOKUP($F10,'Tournoi 2025'!$B$6:$I$88,2,FALSE)</f>
        <v>mercredi 22 janvier</v>
      </c>
      <c r="C10" s="2" t="str">
        <f>VLOOKUP($F10,'Tournoi 2025'!$B$6:$I$88,3,FALSE)</f>
        <v>21h00</v>
      </c>
      <c r="D10" s="2" t="str">
        <f>VLOOKUP($F10,'Tournoi 2025'!$B$6:$I$88,4,FALSE)</f>
        <v>St-Bruno</v>
      </c>
      <c r="E10" s="2" t="str">
        <f>VLOOKUP($F10,'Tournoi 2025'!$B$6:$I$88,5,FALSE)</f>
        <v>Inter A</v>
      </c>
      <c r="F10" s="16" t="s">
        <v>100</v>
      </c>
      <c r="G10" s="2" t="str">
        <f>VLOOKUP($F10,'Tournoi 2025'!$B$6:$I$88,6,FALSE)</f>
        <v>Intrépides</v>
      </c>
      <c r="H10" s="60">
        <v>3</v>
      </c>
      <c r="I10" s="2" t="str">
        <f>VLOOKUP($F10,'Tournoi 2025'!$B$6:$I$88,8,FALSE)</f>
        <v>BKRA</v>
      </c>
      <c r="J10" s="60">
        <v>1</v>
      </c>
      <c r="L10" s="26"/>
    </row>
    <row r="11" spans="1:12" ht="24.75" customHeight="1" x14ac:dyDescent="0.35">
      <c r="A11" s="2"/>
      <c r="B11" s="2" t="str">
        <f>VLOOKUP($F11,'Tournoi 2025'!$B$6:$I$88,2,FALSE)</f>
        <v>jeudi 23 janvier</v>
      </c>
      <c r="C11" s="2" t="str">
        <f>VLOOKUP($F11,'Tournoi 2025'!$B$6:$I$88,3,FALSE)</f>
        <v>20h45</v>
      </c>
      <c r="D11" s="2" t="str">
        <f>VLOOKUP($F11,'Tournoi 2025'!$B$6:$I$88,4,FALSE)</f>
        <v>St-Basile</v>
      </c>
      <c r="E11" s="2" t="str">
        <f>VLOOKUP($F11,'Tournoi 2025'!$B$6:$I$88,5,FALSE)</f>
        <v>Inter A</v>
      </c>
      <c r="F11" s="16" t="s">
        <v>101</v>
      </c>
      <c r="G11" s="2" t="str">
        <f>VLOOKUP($F11,'Tournoi 2025'!$B$6:$I$88,6,FALSE)</f>
        <v>Intrépides</v>
      </c>
      <c r="H11" s="60">
        <v>4</v>
      </c>
      <c r="I11" s="2" t="str">
        <f>VLOOKUP($F11,'Tournoi 2025'!$B$6:$I$88,8,FALSE)</f>
        <v>Brossard</v>
      </c>
      <c r="J11" s="60">
        <v>2</v>
      </c>
      <c r="L11" s="26"/>
    </row>
    <row r="12" spans="1:12" ht="24.75" customHeight="1" x14ac:dyDescent="0.35">
      <c r="A12" s="2"/>
      <c r="B12" s="2" t="str">
        <f>VLOOKUP($F12,'Tournoi 2025'!$B$6:$I$88,2,FALSE)</f>
        <v>vendredi 24 janvier</v>
      </c>
      <c r="C12" s="2" t="str">
        <f>VLOOKUP($F12,'Tournoi 2025'!$B$6:$I$88,3,FALSE)</f>
        <v>20h15</v>
      </c>
      <c r="D12" s="2" t="str">
        <f>VLOOKUP($F12,'Tournoi 2025'!$B$6:$I$88,4,FALSE)</f>
        <v>St-Bruno</v>
      </c>
      <c r="E12" s="2" t="str">
        <f>VLOOKUP($F12,'Tournoi 2025'!$B$6:$I$88,5,FALSE)</f>
        <v>Inter A</v>
      </c>
      <c r="F12" s="16" t="s">
        <v>102</v>
      </c>
      <c r="G12" s="2" t="str">
        <f>VLOOKUP($F12,'Tournoi 2025'!$B$6:$I$88,6,FALSE)</f>
        <v>Brossard</v>
      </c>
      <c r="H12" s="60">
        <v>3</v>
      </c>
      <c r="I12" s="2" t="str">
        <f>VLOOKUP($F12,'Tournoi 2025'!$B$6:$I$88,8,FALSE)</f>
        <v>BKRA</v>
      </c>
      <c r="J12" s="60">
        <v>2</v>
      </c>
      <c r="L12" s="26"/>
    </row>
    <row r="13" spans="1:12" ht="24.75" customHeight="1" x14ac:dyDescent="0.35">
      <c r="A13" s="2"/>
      <c r="B13" s="2" t="str">
        <f>VLOOKUP($F13,'Tournoi 2025'!$B$6:$I$88,2,FALSE)</f>
        <v>samedi 25 janvier</v>
      </c>
      <c r="C13" s="2" t="str">
        <f>VLOOKUP($F13,'Tournoi 2025'!$B$6:$I$88,3,FALSE)</f>
        <v>9h00</v>
      </c>
      <c r="D13" s="2" t="str">
        <f>VLOOKUP($F13,'Tournoi 2025'!$B$6:$I$88,4,FALSE)</f>
        <v>St-Basile</v>
      </c>
      <c r="E13" s="2" t="str">
        <f>VLOOKUP($F13,'Tournoi 2025'!$B$6:$I$88,5,FALSE)</f>
        <v>Inter A</v>
      </c>
      <c r="F13" s="16" t="s">
        <v>103</v>
      </c>
      <c r="G13" s="2" t="str">
        <f>VLOOKUP($F13,'Tournoi 2025'!$B$6:$I$88,6,FALSE)</f>
        <v>BKRA</v>
      </c>
      <c r="H13" s="60">
        <v>4</v>
      </c>
      <c r="I13" s="2" t="str">
        <f>VLOOKUP($F13,'Tournoi 2025'!$B$6:$I$88,8,FALSE)</f>
        <v>Brossard</v>
      </c>
      <c r="J13" s="60">
        <v>1</v>
      </c>
    </row>
    <row r="14" spans="1:12" ht="24.75" customHeight="1" x14ac:dyDescent="0.35">
      <c r="A14" s="2"/>
      <c r="B14" s="2" t="str">
        <f>VLOOKUP($F14,'Tournoi 2025'!$B$6:$I$88,2,FALSE)</f>
        <v>samedi 25 janvier</v>
      </c>
      <c r="C14" s="2" t="str">
        <f>VLOOKUP($F14,'Tournoi 2025'!$B$6:$I$88,3,FALSE)</f>
        <v>14h15</v>
      </c>
      <c r="D14" s="2" t="str">
        <f>VLOOKUP($F14,'Tournoi 2025'!$B$6:$I$88,4,FALSE)</f>
        <v>St-Basile</v>
      </c>
      <c r="E14" s="2" t="str">
        <f>VLOOKUP($F14,'Tournoi 2025'!$B$6:$I$88,5,FALSE)</f>
        <v>Inter A</v>
      </c>
      <c r="F14" s="16" t="s">
        <v>104</v>
      </c>
      <c r="G14" s="2" t="str">
        <f>VLOOKUP($F14,'Tournoi 2025'!$B$6:$I$88,6,FALSE)</f>
        <v>Brossard</v>
      </c>
      <c r="H14" s="60">
        <v>4</v>
      </c>
      <c r="I14" s="2" t="str">
        <f>VLOOKUP($F14,'Tournoi 2025'!$B$6:$I$88,8,FALSE)</f>
        <v>Intrépides</v>
      </c>
      <c r="J14" s="60">
        <v>3</v>
      </c>
      <c r="L14" s="26"/>
    </row>
    <row r="15" spans="1:12" ht="24.75" customHeight="1" x14ac:dyDescent="0.35">
      <c r="A15" s="2"/>
      <c r="B15" s="2" t="str">
        <f>VLOOKUP($F15,'Tournoi 2025'!$B$6:$I$88,2,FALSE)</f>
        <v>samedi 25 janvier</v>
      </c>
      <c r="C15" s="2" t="str">
        <f>VLOOKUP($F15,'Tournoi 2025'!$B$6:$I$88,3,FALSE)</f>
        <v>17h30</v>
      </c>
      <c r="D15" s="2" t="str">
        <f>VLOOKUP($F15,'Tournoi 2025'!$B$6:$I$88,4,FALSE)</f>
        <v>St-Basile</v>
      </c>
      <c r="E15" s="2" t="str">
        <f>VLOOKUP($F15,'Tournoi 2025'!$B$6:$I$88,5,FALSE)</f>
        <v>Inter A</v>
      </c>
      <c r="F15" s="16" t="s">
        <v>105</v>
      </c>
      <c r="G15" s="2" t="str">
        <f>VLOOKUP($F15,'Tournoi 2025'!$B$6:$I$88,6,FALSE)</f>
        <v>BKRA</v>
      </c>
      <c r="H15" s="60">
        <v>3</v>
      </c>
      <c r="I15" s="2" t="str">
        <f>VLOOKUP($F15,'Tournoi 2025'!$B$6:$I$88,8,FALSE)</f>
        <v>Intrépides</v>
      </c>
      <c r="J15" s="60">
        <v>5</v>
      </c>
      <c r="L15" s="26"/>
    </row>
    <row r="16" spans="1:12" ht="24.75" customHeight="1" x14ac:dyDescent="0.35">
      <c r="A16" s="2"/>
      <c r="B16" s="2" t="str">
        <f>VLOOKUP($F16,'Tournoi 2025'!$B$6:$I$88,2,FALSE)</f>
        <v>dimanche 26 janvier</v>
      </c>
      <c r="C16" s="2" t="str">
        <f>VLOOKUP($F16,'Tournoi 2025'!$B$6:$I$88,3,FALSE)</f>
        <v>10h00</v>
      </c>
      <c r="D16" s="2" t="str">
        <f>VLOOKUP($F16,'Tournoi 2025'!$B$6:$I$88,4,FALSE)</f>
        <v>St-Bruno</v>
      </c>
      <c r="E16" s="2" t="str">
        <f>VLOOKUP($F16,'Tournoi 2025'!$B$6:$I$88,5,FALSE)</f>
        <v>Inter A</v>
      </c>
      <c r="F16" s="16" t="s">
        <v>106</v>
      </c>
      <c r="G16" s="61" t="s">
        <v>108</v>
      </c>
      <c r="H16" s="60">
        <v>5</v>
      </c>
      <c r="I16" s="2" t="s">
        <v>29</v>
      </c>
      <c r="J16" s="60">
        <v>2</v>
      </c>
      <c r="L16" s="26"/>
    </row>
    <row r="17" spans="1:12" ht="24.75" customHeight="1" x14ac:dyDescent="0.25">
      <c r="A17" s="1"/>
      <c r="B17" s="1"/>
      <c r="C17" s="1"/>
      <c r="D17" s="1"/>
      <c r="E17" s="1"/>
      <c r="F17" s="18"/>
      <c r="G17" s="1"/>
      <c r="H17" s="1"/>
      <c r="I17" s="1"/>
      <c r="J17" s="1"/>
      <c r="L17" s="26"/>
    </row>
    <row r="18" spans="1:12" ht="13.5" thickBot="1" x14ac:dyDescent="0.25"/>
    <row r="19" spans="1:12" ht="15" x14ac:dyDescent="0.2">
      <c r="C19" s="68"/>
      <c r="D19" s="23" t="s">
        <v>33</v>
      </c>
      <c r="E19" s="23" t="s">
        <v>33</v>
      </c>
      <c r="F19" s="23" t="s">
        <v>33</v>
      </c>
      <c r="G19" s="23" t="s">
        <v>33</v>
      </c>
      <c r="H19" s="68" t="s">
        <v>31</v>
      </c>
      <c r="I19" s="68" t="s">
        <v>32</v>
      </c>
    </row>
    <row r="20" spans="1:12" ht="15.75" thickBot="1" x14ac:dyDescent="0.25">
      <c r="C20" s="69"/>
      <c r="D20" s="24">
        <v>1</v>
      </c>
      <c r="E20" s="24">
        <v>2</v>
      </c>
      <c r="F20" s="24">
        <v>3</v>
      </c>
      <c r="G20" s="24">
        <v>4</v>
      </c>
      <c r="H20" s="69"/>
      <c r="I20" s="69"/>
    </row>
    <row r="21" spans="1:12" ht="27" customHeight="1" thickBot="1" x14ac:dyDescent="0.25">
      <c r="C21" s="25" t="s">
        <v>29</v>
      </c>
      <c r="D21" s="57">
        <v>2</v>
      </c>
      <c r="E21" s="57">
        <v>2</v>
      </c>
      <c r="F21" s="57">
        <v>0</v>
      </c>
      <c r="G21" s="57">
        <v>2</v>
      </c>
      <c r="H21" s="58">
        <f>SUM(D21:G21)</f>
        <v>6</v>
      </c>
      <c r="I21" s="58">
        <v>1</v>
      </c>
    </row>
    <row r="22" spans="1:12" ht="27" customHeight="1" thickBot="1" x14ac:dyDescent="0.25">
      <c r="C22" s="25" t="s">
        <v>108</v>
      </c>
      <c r="D22" s="57">
        <v>0</v>
      </c>
      <c r="E22" s="57">
        <v>2</v>
      </c>
      <c r="F22" s="57">
        <v>0</v>
      </c>
      <c r="G22" s="57">
        <v>2</v>
      </c>
      <c r="H22" s="58">
        <f>SUM(D22:G22)</f>
        <v>4</v>
      </c>
      <c r="I22" s="58">
        <v>2</v>
      </c>
    </row>
    <row r="23" spans="1:12" ht="27" customHeight="1" thickBot="1" x14ac:dyDescent="0.25">
      <c r="C23" s="25" t="s">
        <v>107</v>
      </c>
      <c r="D23" s="57">
        <v>0</v>
      </c>
      <c r="E23" s="57">
        <v>0</v>
      </c>
      <c r="F23" s="57">
        <v>2</v>
      </c>
      <c r="G23" s="57">
        <v>0</v>
      </c>
      <c r="H23" s="58">
        <f>SUM(D23:G23)</f>
        <v>2</v>
      </c>
      <c r="I23" s="58">
        <v>3</v>
      </c>
    </row>
  </sheetData>
  <sortState xmlns:xlrd2="http://schemas.microsoft.com/office/spreadsheetml/2017/richdata2" ref="C21:H23">
    <sortCondition descending="1" ref="H21:H23"/>
  </sortState>
  <mergeCells count="3">
    <mergeCell ref="C19:C20"/>
    <mergeCell ref="H19:H20"/>
    <mergeCell ref="I19:I20"/>
  </mergeCells>
  <phoneticPr fontId="12" type="noConversion"/>
  <pageMargins left="0.7" right="0.7" top="0.75" bottom="0.75" header="0.3" footer="0.3"/>
  <pageSetup scale="72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13</vt:i4>
      </vt:variant>
    </vt:vector>
  </HeadingPairs>
  <TitlesOfParts>
    <vt:vector size="23" baseType="lpstr">
      <vt:lpstr>St-Basile</vt:lpstr>
      <vt:lpstr>St-Bruno</vt:lpstr>
      <vt:lpstr>Tournoi 2025</vt:lpstr>
      <vt:lpstr>Équipes invitées</vt:lpstr>
      <vt:lpstr>Moustique</vt:lpstr>
      <vt:lpstr>Novice B</vt:lpstr>
      <vt:lpstr>Atome A</vt:lpstr>
      <vt:lpstr>Junior B</vt:lpstr>
      <vt:lpstr>Inter A</vt:lpstr>
      <vt:lpstr>Inter B</vt:lpstr>
      <vt:lpstr>'St-Basile'!Impression_des_titres</vt:lpstr>
      <vt:lpstr>'St-Bruno'!Impression_des_titres</vt:lpstr>
      <vt:lpstr>'Tournoi 2025'!Impression_des_titres</vt:lpstr>
      <vt:lpstr>'Atome A'!Zone_d_impression</vt:lpstr>
      <vt:lpstr>'Équipes invitées'!Zone_d_impression</vt:lpstr>
      <vt:lpstr>'Inter A'!Zone_d_impression</vt:lpstr>
      <vt:lpstr>'Inter B'!Zone_d_impression</vt:lpstr>
      <vt:lpstr>'Junior B'!Zone_d_impression</vt:lpstr>
      <vt:lpstr>Moustique!Zone_d_impression</vt:lpstr>
      <vt:lpstr>'Novice B'!Zone_d_impression</vt:lpstr>
      <vt:lpstr>'St-Basile'!Zone_d_impression</vt:lpstr>
      <vt:lpstr>'St-Bruno'!Zone_d_impression</vt:lpstr>
      <vt:lpstr>'Tournoi 2025'!Zone_d_impression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voyer</dc:creator>
  <cp:lastModifiedBy>Léa Tassé</cp:lastModifiedBy>
  <cp:lastPrinted>2024-11-16T17:51:20Z</cp:lastPrinted>
  <dcterms:created xsi:type="dcterms:W3CDTF">2008-12-23T13:51:28Z</dcterms:created>
  <dcterms:modified xsi:type="dcterms:W3CDTF">2025-01-26T20:55:59Z</dcterms:modified>
</cp:coreProperties>
</file>